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 activeTab="1"/>
  </bookViews>
  <sheets>
    <sheet name="Доходы" sheetId="1" r:id="rId1"/>
    <sheet name="Расходы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2" l="1"/>
  <c r="E49" i="2"/>
  <c r="D49" i="2" l="1"/>
  <c r="D44" i="2"/>
  <c r="C49" i="2"/>
  <c r="E9" i="1" l="1"/>
  <c r="E36" i="1"/>
  <c r="D36" i="1"/>
  <c r="B40" i="1"/>
  <c r="B39" i="1"/>
  <c r="C36" i="1"/>
  <c r="B36" i="1"/>
  <c r="F42" i="2"/>
  <c r="D25" i="1" l="1"/>
  <c r="E25" i="1"/>
  <c r="C25" i="1"/>
  <c r="E42" i="2" l="1"/>
  <c r="C32" i="1" l="1"/>
  <c r="D32" i="1"/>
  <c r="E32" i="1"/>
  <c r="B32" i="1"/>
  <c r="C40" i="1" l="1"/>
  <c r="C39" i="1" s="1"/>
  <c r="C35" i="2"/>
  <c r="C21" i="2" l="1"/>
  <c r="D40" i="1" l="1"/>
  <c r="D39" i="1" s="1"/>
  <c r="E40" i="1"/>
  <c r="E39" i="1" s="1"/>
  <c r="C18" i="1"/>
  <c r="D18" i="1"/>
  <c r="E18" i="1"/>
  <c r="C13" i="1"/>
  <c r="D13" i="1"/>
  <c r="E13" i="1"/>
  <c r="C10" i="1"/>
  <c r="D10" i="1"/>
  <c r="E10" i="1"/>
  <c r="B18" i="1"/>
  <c r="B25" i="1"/>
  <c r="B13" i="1"/>
  <c r="E46" i="1" l="1"/>
  <c r="C9" i="1"/>
  <c r="D9" i="1"/>
  <c r="D46" i="1" s="1"/>
  <c r="C46" i="1"/>
  <c r="D56" i="2"/>
  <c r="E56" i="2"/>
  <c r="F53" i="2"/>
  <c r="F44" i="2"/>
  <c r="F35" i="2"/>
  <c r="F33" i="2"/>
  <c r="F28" i="2"/>
  <c r="F21" i="2"/>
  <c r="F18" i="2"/>
  <c r="F9" i="2"/>
  <c r="B10" i="1" l="1"/>
  <c r="B9" i="1" s="1"/>
  <c r="B46" i="1" l="1"/>
  <c r="F56" i="2"/>
  <c r="F58" i="2" s="1"/>
  <c r="C56" i="2"/>
  <c r="E53" i="2"/>
  <c r="D53" i="2"/>
  <c r="C53" i="2"/>
  <c r="E44" i="2"/>
  <c r="C44" i="2"/>
  <c r="D42" i="2"/>
  <c r="C42" i="2"/>
  <c r="E35" i="2"/>
  <c r="D35" i="2"/>
  <c r="E33" i="2"/>
  <c r="D33" i="2"/>
  <c r="C33" i="2"/>
  <c r="E28" i="2"/>
  <c r="D28" i="2"/>
  <c r="C28" i="2"/>
  <c r="E21" i="2"/>
  <c r="D21" i="2"/>
  <c r="E18" i="2"/>
  <c r="D18" i="2"/>
  <c r="C18" i="2"/>
  <c r="E9" i="2"/>
  <c r="D9" i="2"/>
  <c r="C9" i="2"/>
  <c r="C58" i="2" l="1"/>
  <c r="E58" i="2"/>
  <c r="D58" i="2"/>
</calcChain>
</file>

<file path=xl/sharedStrings.xml><?xml version="1.0" encoding="utf-8"?>
<sst xmlns="http://schemas.openxmlformats.org/spreadsheetml/2006/main" count="154" uniqueCount="150">
  <si>
    <t>тыс. рублей</t>
  </si>
  <si>
    <t>НАИМЕНОВАНИЕ РАСХОДОВ</t>
  </si>
  <si>
    <t>ВСЕГО РАСХОДОВ</t>
  </si>
  <si>
    <t>Сведения</t>
  </si>
  <si>
    <t>СВЕДЕНИЯ</t>
  </si>
  <si>
    <t xml:space="preserve">НАИМЕНОВАНИЕ ДОХОДОВ 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</si>
  <si>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</si>
  <si>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</si>
  <si>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</si>
  <si>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</si>
  <si>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</si>
  <si>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</si>
  <si>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</si>
  <si>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</si>
  <si>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</si>
  <si>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</si>
  <si>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</si>
  <si>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</si>
  <si>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</si>
  <si>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</si>
  <si>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</si>
  <si>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</si>
  <si>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</si>
  <si>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</si>
  <si>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</si>
  <si>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</si>
  <si>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</si>
  <si>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</si>
  <si>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</si>
  <si>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</si>
  <si>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бюджетной системы Российской Федерации</t>
  </si>
  <si>
    <t>Региональный Фонд софинансирования расходов</t>
  </si>
  <si>
    <t>Региональный Фонд компенсаций</t>
  </si>
  <si>
    <t>Иные межбюджетные  трансферты</t>
  </si>
  <si>
    <t>Итого доходов</t>
  </si>
  <si>
    <t>Код раздела, подраздела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</si>
  <si>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</si>
  <si>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</si>
  <si>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</si>
  <si>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0103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</si>
  <si>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</si>
  <si>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</si>
  <si>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</si>
  <si>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0105</t>
  </si>
  <si>
    <t>0106</t>
  </si>
  <si>
    <t>0111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</si>
  <si>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</si>
  <si>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</si>
  <si>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</si>
  <si>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</si>
  <si>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Другие вопросы в области образования</t>
  </si>
  <si>
    <t>Национальная безопасность и правоохранительная деятельность</t>
  </si>
  <si>
    <t>0300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</si>
  <si>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</si>
  <si>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</si>
  <si>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</si>
  <si>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</si>
  <si>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</si>
  <si>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</si>
  <si>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</si>
  <si>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</si>
  <si>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</si>
  <si>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</si>
  <si>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</si>
  <si>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</si>
  <si>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</si>
  <si>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</si>
  <si>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</si>
  <si>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</si>
  <si>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</si>
  <si>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</si>
  <si>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</si>
  <si>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</si>
  <si>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</si>
  <si>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</si>
  <si>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</si>
  <si>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</si>
  <si>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</si>
  <si>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</si>
  <si>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</si>
  <si>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</si>
  <si>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</si>
  <si>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1102</t>
  </si>
  <si>
    <t>1200</t>
  </si>
  <si>
    <t>1201</t>
  </si>
  <si>
    <t>1202</t>
  </si>
  <si>
    <t>1300</t>
  </si>
  <si>
    <t>1301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</si>
  <si>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</si>
  <si>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</si>
  <si>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</si>
  <si>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</si>
  <si>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</si>
  <si>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Национальная экономика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</si>
  <si>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</si>
  <si>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</si>
  <si>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</si>
  <si>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</si>
  <si>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</si>
  <si>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</si>
  <si>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</si>
  <si>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 xml:space="preserve">Образование  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</si>
  <si>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</si>
  <si>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</si>
  <si>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</si>
  <si>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</si>
  <si>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Культура</t>
  </si>
  <si>
    <t xml:space="preserve">Культура и кинематография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</si>
  <si>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</si>
  <si>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</si>
  <si>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</si>
  <si>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</si>
  <si>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</si>
  <si>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</si>
  <si>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</si>
  <si>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</si>
  <si>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</si>
  <si>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</si>
  <si>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</si>
  <si>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</si>
  <si>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</si>
  <si>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</si>
  <si>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</si>
  <si>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</si>
  <si>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Акцизы по подакцизным товарам (продукции), производимым на территории Российской Федерации</t>
  </si>
  <si>
    <t>Налог, взимаемый в связи с  применением упрощенной системы налогообложения</t>
  </si>
  <si>
    <t>(тыс. рублей)</t>
  </si>
  <si>
    <t>0707</t>
  </si>
  <si>
    <t xml:space="preserve">Молодежная политика </t>
  </si>
  <si>
    <t>0402</t>
  </si>
  <si>
    <t>Топливно-энергетический комплекс</t>
  </si>
  <si>
    <t>Спорт высших достижений</t>
  </si>
  <si>
    <t>1103</t>
  </si>
  <si>
    <t>Прочие безвозмездные поступления</t>
  </si>
  <si>
    <t>Доходы от оказания платных услуг  и компенсации затрат государства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</si>
  <si>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</si>
  <si>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Инициативные платежи, зачисляемые в бюджеты городских округов</t>
  </si>
  <si>
    <t>Прочие неналоговые доходы</t>
  </si>
  <si>
    <t>о внесенных изменениях в первоначальный бюджет муниципального образования "Холмский городской округ" (доходы) за 2023 год</t>
  </si>
  <si>
    <t>Решение Собрания МО "Холмский городской округ" от 22.12.2022 № 61/6-508 (первоначальный бюджет)</t>
  </si>
  <si>
    <t>Решение Собрания МО "Холмский городской округ" от 29.06.2023 № 69/6-578</t>
  </si>
  <si>
    <t>Решение Собрания МО "Холмский городской округ" от 08.11.2023 № 5/7-24</t>
  </si>
  <si>
    <t>Невыясненные поступления, зачисляемые в бюджеты городских округов</t>
  </si>
  <si>
    <t>Решение Собрания МО "Холмский городской округ" от 25.12.2023 № 8/7-36</t>
  </si>
  <si>
    <t>Задолженность и перерасчеты по отмененным налогам, сборам и иным обязательным платежам</t>
  </si>
  <si>
    <t>Обеспечение проведения выборов и референдумов</t>
  </si>
  <si>
    <t>0107</t>
  </si>
  <si>
    <t>о внесенных изменениях в первоначальный бюджет муниципального образования "Холмский городской округ" (расходы) за 2023 год</t>
  </si>
  <si>
    <t>Физическая культура</t>
  </si>
  <si>
    <t>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</si>
</sst>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</cellStyleXfs>
  <cellXfs count="80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 applyProtection="1">
      <alignment vertical="top" wrapText="1"/>
    </xf>
    <xf numFmtId="3" fontId="3" fillId="0" borderId="0" xfId="1" applyNumberFormat="1" applyFont="1" applyFill="1" applyBorder="1" applyAlignment="1" applyProtection="1">
      <alignment horizontal="center" vertical="top" wrapText="1"/>
    </xf>
    <xf numFmtId="164" fontId="3" fillId="0" borderId="0" xfId="1" applyNumberFormat="1" applyFont="1" applyFill="1" applyBorder="1" applyAlignment="1" applyProtection="1">
      <alignment vertical="top" wrapText="1"/>
    </xf>
    <xf numFmtId="3" fontId="3" fillId="0" borderId="0" xfId="1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3" fontId="6" fillId="0" borderId="2" xfId="1" applyNumberFormat="1" applyFont="1" applyFill="1" applyBorder="1" applyAlignment="1" applyProtection="1">
      <alignment horizontal="center" vertical="center" wrapText="1"/>
    </xf>
    <xf numFmtId="3" fontId="4" fillId="0" borderId="2" xfId="1" applyNumberFormat="1" applyFont="1" applyFill="1" applyBorder="1" applyAlignment="1" applyProtection="1">
      <alignment horizontal="center" vertical="top" wrapText="1"/>
    </xf>
    <xf numFmtId="3" fontId="6" fillId="0" borderId="2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 applyProtection="1">
      <alignment horizontal="center" wrapText="1"/>
    </xf>
    <xf numFmtId="164" fontId="4" fillId="0" borderId="2" xfId="1" applyNumberFormat="1" applyFont="1" applyFill="1" applyBorder="1" applyAlignment="1" applyProtection="1">
      <alignment horizontal="center" wrapText="1"/>
    </xf>
    <xf numFmtId="164" fontId="6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1" fillId="0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horizontal="center"/>
    </xf>
    <xf numFmtId="164" fontId="1" fillId="0" borderId="2" xfId="1" applyNumberFormat="1" applyFont="1" applyFill="1" applyBorder="1" applyAlignment="1" applyProtection="1">
      <alignment horizontal="center" wrapText="1"/>
    </xf>
    <xf numFmtId="164" fontId="3" fillId="0" borderId="2" xfId="1" applyNumberFormat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 applyProtection="1">
      <alignment horizontal="center" vertical="top"/>
    </xf>
    <xf numFmtId="164" fontId="6" fillId="0" borderId="2" xfId="1" applyNumberFormat="1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center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0" fontId="7" fillId="0" borderId="0" xfId="1" applyNumberFormat="1" applyFont="1" applyFill="1" applyBorder="1" applyAlignment="1" applyProtection="1">
      <alignment vertical="top" wrapText="1"/>
    </xf>
    <xf numFmtId="3" fontId="7" fillId="0" borderId="0" xfId="1" applyNumberFormat="1" applyFont="1" applyFill="1" applyBorder="1" applyAlignment="1" applyProtection="1">
      <alignment horizontal="center" vertical="top" wrapText="1"/>
    </xf>
    <xf numFmtId="3" fontId="7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0" fontId="10" fillId="0" borderId="2" xfId="1" applyNumberFormat="1" applyFont="1" applyFill="1" applyBorder="1" applyAlignment="1" applyProtection="1">
      <alignment horizontal="center" vertical="top" wrapText="1"/>
    </xf>
    <xf numFmtId="3" fontId="10" fillId="0" borderId="2" xfId="1" applyNumberFormat="1" applyFont="1" applyFill="1" applyBorder="1" applyAlignment="1" applyProtection="1">
      <alignment horizontal="center" vertical="top" wrapText="1"/>
    </xf>
    <xf numFmtId="3" fontId="11" fillId="0" borderId="2" xfId="1" applyNumberFormat="1" applyFont="1" applyFill="1" applyBorder="1" applyAlignment="1" applyProtection="1">
      <alignment horizontal="center" vertical="top" wrapText="1"/>
    </xf>
    <xf numFmtId="0" fontId="3" fillId="0" borderId="0" xfId="1" applyNumberFormat="1" applyFont="1" applyFill="1" applyBorder="1" applyAlignment="1" applyProtection="1">
      <alignment horizontal="right" vertical="top"/>
    </xf>
    <xf numFmtId="3" fontId="6" fillId="0" borderId="5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top"/>
    </xf>
    <xf numFmtId="49" fontId="5" fillId="0" borderId="6" xfId="1" applyNumberFormat="1" applyFont="1" applyFill="1" applyBorder="1" applyAlignment="1">
      <alignment horizontal="center" wrapText="1"/>
    </xf>
    <xf numFmtId="49" fontId="6" fillId="0" borderId="6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49" fontId="6" fillId="0" borderId="5" xfId="1" applyNumberFormat="1" applyFont="1" applyFill="1" applyBorder="1" applyAlignment="1" applyProtection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top"/>
    </xf>
    <xf numFmtId="164" fontId="11" fillId="0" borderId="2" xfId="0" applyNumberFormat="1" applyFont="1" applyFill="1" applyBorder="1" applyAlignment="1" applyProtection="1">
      <alignment vertical="top"/>
    </xf>
    <xf numFmtId="164" fontId="9" fillId="0" borderId="2" xfId="1" applyNumberFormat="1" applyFont="1" applyFill="1" applyBorder="1" applyAlignment="1" applyProtection="1">
      <alignment vertical="top"/>
    </xf>
    <xf numFmtId="164" fontId="9" fillId="0" borderId="2" xfId="0" applyNumberFormat="1" applyFont="1" applyFill="1" applyBorder="1" applyAlignment="1" applyProtection="1">
      <alignment vertical="top"/>
    </xf>
    <xf numFmtId="164" fontId="4" fillId="0" borderId="2" xfId="0" applyNumberFormat="1" applyFon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164" fontId="11" fillId="0" borderId="2" xfId="0" applyNumberFormat="1" applyFont="1" applyFill="1" applyBorder="1" applyAlignment="1">
      <alignment vertical="top"/>
    </xf>
    <xf numFmtId="0" fontId="10" fillId="0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0" fillId="0" borderId="0" xfId="0" applyFill="1"/>
    <xf numFmtId="164" fontId="8" fillId="0" borderId="2" xfId="0" applyNumberFormat="1" applyFont="1" applyFill="1" applyBorder="1" applyAlignment="1">
      <alignment vertical="top"/>
    </xf>
    <xf numFmtId="164" fontId="11" fillId="0" borderId="2" xfId="2" applyNumberFormat="1" applyFont="1" applyFill="1" applyBorder="1" applyAlignment="1">
      <alignment vertical="top"/>
    </xf>
    <xf numFmtId="164" fontId="9" fillId="0" borderId="2" xfId="0" applyNumberFormat="1" applyFont="1" applyFill="1" applyBorder="1" applyAlignment="1">
      <alignment vertical="top"/>
    </xf>
    <xf numFmtId="164" fontId="8" fillId="0" borderId="2" xfId="0" applyNumberFormat="1" applyFont="1" applyFill="1" applyBorder="1"/>
    <xf numFmtId="0" fontId="0" fillId="0" borderId="0" xfId="0" applyFill="1" applyAlignment="1">
      <alignment vertical="top"/>
    </xf>
    <xf numFmtId="0" fontId="9" fillId="0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left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9" fontId="1" fillId="0" borderId="6" xfId="1" applyNumberFormat="1" applyFont="1" applyFill="1" applyBorder="1" applyAlignment="1">
      <alignment horizontal="center" wrapText="1"/>
    </xf>
    <xf numFmtId="0" fontId="4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vertical="top"/>
    </xf>
    <xf numFmtId="0" fontId="5" fillId="0" borderId="2" xfId="2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 wrapText="1"/>
    </xf>
    <xf numFmtId="164" fontId="3" fillId="0" borderId="2" xfId="1" applyNumberFormat="1" applyFont="1" applyFill="1" applyBorder="1" applyAlignment="1" applyProtection="1">
      <alignment horizontal="center" wrapText="1"/>
    </xf>
    <xf numFmtId="164" fontId="1" fillId="0" borderId="2" xfId="1" applyNumberFormat="1" applyFont="1" applyFill="1" applyBorder="1" applyAlignment="1" applyProtection="1">
      <alignment horizontal="center"/>
    </xf>
    <xf numFmtId="164" fontId="3" fillId="0" borderId="2" xfId="1" applyNumberFormat="1" applyFont="1" applyFill="1" applyBorder="1" applyAlignment="1" applyProtection="1">
      <alignment horizontal="center"/>
    </xf>
    <xf numFmtId="49" fontId="6" fillId="0" borderId="6" xfId="1" applyNumberFormat="1" applyFont="1" applyFill="1" applyBorder="1" applyAlignment="1" applyProtection="1">
      <alignment horizontal="center" wrapText="1"/>
    </xf>
    <xf numFmtId="49" fontId="6" fillId="0" borderId="6" xfId="1" applyNumberFormat="1" applyFont="1" applyFill="1" applyBorder="1" applyAlignment="1" applyProtection="1">
      <alignment horizontal="center"/>
    </xf>
    <xf numFmtId="164" fontId="6" fillId="0" borderId="2" xfId="1" applyNumberFormat="1" applyFont="1" applyFill="1" applyBorder="1" applyAlignment="1" applyProtection="1">
      <alignment horizontal="center"/>
    </xf>
    <xf numFmtId="164" fontId="4" fillId="0" borderId="2" xfId="1" applyNumberFormat="1" applyFont="1" applyFill="1" applyBorder="1" applyAlignment="1" applyProtection="1">
      <alignment horizontal="center"/>
    </xf>
    <xf numFmtId="164" fontId="1" fillId="0" borderId="2" xfId="1" applyNumberFormat="1" applyFont="1" applyFill="1" applyBorder="1" applyAlignment="1">
      <alignment horizontal="center"/>
    </xf>
  </cellXfs>
  <cellStyles count="3">
    <cellStyle name="Обычный" xfId="0" builtinId="0"/>
    <cellStyle name="Обычный_Исполнение бюджета 2004 " xfId="2"/>
    <cellStyle name="Обычный_ПРИЛОЖЕНИЕ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Normal="100" workbookViewId="0">
      <selection activeCell="B5" sqref="B5:E7"/>
    </sheetView>
  </sheetViews>
  <sheetFormatPr defaultColWidth="9.109375" defaultRowHeight="14.4" x14ac:dyDescent="0.3"/>
  <cols>
    <col min="1" max="1" width="41.88671875" style="55" customWidth="1"/>
    <col min="2" max="4" width="18.109375" style="55" customWidth="1"/>
    <col min="5" max="5" width="18.109375" style="50" customWidth="1"/>
    <col min="6" max="6" width="12.6640625" style="50" customWidth="1"/>
    <col min="7" max="16384" width="9.109375" style="50"/>
  </cols>
  <sheetData>
    <row r="1" spans="1:6" s="25" customFormat="1" ht="15.6" x14ac:dyDescent="0.3">
      <c r="A1" s="22"/>
      <c r="B1" s="23"/>
      <c r="C1" s="24"/>
      <c r="D1" s="24"/>
    </row>
    <row r="2" spans="1:6" s="25" customFormat="1" ht="15.6" x14ac:dyDescent="0.3">
      <c r="A2" s="60" t="s">
        <v>4</v>
      </c>
      <c r="B2" s="60"/>
      <c r="C2" s="60"/>
      <c r="D2" s="60"/>
      <c r="E2" s="61"/>
    </row>
    <row r="3" spans="1:6" s="25" customFormat="1" ht="37.950000000000003" customHeight="1" x14ac:dyDescent="0.3">
      <c r="A3" s="64" t="s">
        <v>138</v>
      </c>
      <c r="B3" s="65"/>
      <c r="C3" s="65"/>
      <c r="D3" s="65"/>
      <c r="E3" s="65"/>
      <c r="F3" s="45"/>
    </row>
    <row r="4" spans="1:6" s="25" customFormat="1" ht="15.6" x14ac:dyDescent="0.3">
      <c r="A4" s="22"/>
      <c r="B4" s="23"/>
      <c r="C4" s="24"/>
      <c r="D4" s="24"/>
      <c r="E4" s="29" t="s">
        <v>126</v>
      </c>
    </row>
    <row r="5" spans="1:6" s="25" customFormat="1" ht="15.6" customHeight="1" x14ac:dyDescent="0.3">
      <c r="A5" s="63" t="s">
        <v>5</v>
      </c>
      <c r="B5" s="62" t="s">
        <v>139</v>
      </c>
      <c r="C5" s="62" t="s">
        <v>140</v>
      </c>
      <c r="D5" s="62" t="s">
        <v>141</v>
      </c>
      <c r="E5" s="62" t="s">
        <v>143</v>
      </c>
    </row>
    <row r="6" spans="1:6" s="25" customFormat="1" ht="15.6" x14ac:dyDescent="0.3">
      <c r="A6" s="63"/>
      <c r="B6" s="62"/>
      <c r="C6" s="62"/>
      <c r="D6" s="62"/>
      <c r="E6" s="62"/>
    </row>
    <row r="7" spans="1:6" s="25" customFormat="1" ht="102" customHeight="1" x14ac:dyDescent="0.3">
      <c r="A7" s="63"/>
      <c r="B7" s="62"/>
      <c r="C7" s="62"/>
      <c r="D7" s="62"/>
      <c r="E7" s="62"/>
    </row>
    <row r="8" spans="1:6" s="25" customFormat="1" ht="15.6" x14ac:dyDescent="0.3">
      <c r="A8" s="26">
        <v>1</v>
      </c>
      <c r="B8" s="27">
        <v>2</v>
      </c>
      <c r="C8" s="28">
        <v>3</v>
      </c>
      <c r="D8" s="28">
        <v>4</v>
      </c>
      <c r="E8" s="40">
        <v>5</v>
      </c>
    </row>
    <row r="9" spans="1:6" s="25" customFormat="1" ht="15.6" x14ac:dyDescent="0.3">
      <c r="A9" s="47" t="s">
        <v>6</v>
      </c>
      <c r="B9" s="41">
        <f>B10+B13+B18+B23+B25+B30+B31+B32+B35+B12+B36</f>
        <v>841128.79999999993</v>
      </c>
      <c r="C9" s="41">
        <f t="shared" ref="C9:D9" si="0">C10+C13+C18+C23+C25+C30+C31+C32+C35+C12+C36</f>
        <v>857187.79999999993</v>
      </c>
      <c r="D9" s="41">
        <f t="shared" si="0"/>
        <v>870613.99999999988</v>
      </c>
      <c r="E9" s="41">
        <f>E10+E13+E18+E23+E25+E30+E31+E32+E35+E12+E36+E24</f>
        <v>968976.50000000012</v>
      </c>
    </row>
    <row r="10" spans="1:6" s="25" customFormat="1" ht="15.6" x14ac:dyDescent="0.3">
      <c r="A10" s="47" t="s">
        <v>7</v>
      </c>
      <c r="B10" s="41">
        <f>B11</f>
        <v>421426.9</v>
      </c>
      <c r="C10" s="41">
        <f t="shared" ref="C10:E10" si="1">C11</f>
        <v>421426.9</v>
      </c>
      <c r="D10" s="41">
        <f t="shared" si="1"/>
        <v>433228</v>
      </c>
      <c r="E10" s="41">
        <f t="shared" si="1"/>
        <v>473698.2</v>
      </c>
    </row>
    <row r="11" spans="1:6" s="25" customFormat="1" ht="15.6" x14ac:dyDescent="0.3">
      <c r="A11" s="48" t="s">
        <v>8</v>
      </c>
      <c r="B11" s="43">
        <v>421426.9</v>
      </c>
      <c r="C11" s="43">
        <v>421426.9</v>
      </c>
      <c r="D11" s="43">
        <v>433228</v>
      </c>
      <c r="E11" s="42">
        <v>473698.2</v>
      </c>
    </row>
    <row r="12" spans="1:6" s="25" customFormat="1" ht="41.4" x14ac:dyDescent="0.3">
      <c r="A12" s="47" t="s">
        <v>124</v>
      </c>
      <c r="B12" s="41">
        <v>21573.5</v>
      </c>
      <c r="C12" s="41">
        <v>24204.3</v>
      </c>
      <c r="D12" s="41">
        <v>24864.9</v>
      </c>
      <c r="E12" s="41">
        <v>24477.5</v>
      </c>
    </row>
    <row r="13" spans="1:6" s="25" customFormat="1" ht="15.6" x14ac:dyDescent="0.3">
      <c r="A13" s="47" t="s">
        <v>9</v>
      </c>
      <c r="B13" s="41">
        <f>B14+B17+B15+B16</f>
        <v>180361</v>
      </c>
      <c r="C13" s="41">
        <f t="shared" ref="C13:E13" si="2">C14+C17+C15+C16</f>
        <v>180361</v>
      </c>
      <c r="D13" s="41">
        <f t="shared" si="2"/>
        <v>164142</v>
      </c>
      <c r="E13" s="41">
        <f t="shared" si="2"/>
        <v>212211.1</v>
      </c>
    </row>
    <row r="14" spans="1:6" s="25" customFormat="1" ht="27.6" x14ac:dyDescent="0.3">
      <c r="A14" s="48" t="s">
        <v>125</v>
      </c>
      <c r="B14" s="43">
        <v>153041</v>
      </c>
      <c r="C14" s="43">
        <v>153041</v>
      </c>
      <c r="D14" s="43">
        <v>153041</v>
      </c>
      <c r="E14" s="43">
        <v>204283</v>
      </c>
    </row>
    <row r="15" spans="1:6" s="25" customFormat="1" ht="27.6" x14ac:dyDescent="0.3">
      <c r="A15" s="48" t="s">
        <v>10</v>
      </c>
      <c r="B15" s="43">
        <v>0</v>
      </c>
      <c r="C15" s="43">
        <v>0</v>
      </c>
      <c r="D15" s="43">
        <v>-390.6</v>
      </c>
      <c r="E15" s="42">
        <v>-385.5</v>
      </c>
    </row>
    <row r="16" spans="1:6" s="25" customFormat="1" ht="15.6" x14ac:dyDescent="0.3">
      <c r="A16" s="48" t="s">
        <v>11</v>
      </c>
      <c r="B16" s="43">
        <v>695</v>
      </c>
      <c r="C16" s="43">
        <v>695</v>
      </c>
      <c r="D16" s="43">
        <v>491.6</v>
      </c>
      <c r="E16" s="42">
        <v>491.6</v>
      </c>
    </row>
    <row r="17" spans="1:5" s="25" customFormat="1" ht="27.6" x14ac:dyDescent="0.3">
      <c r="A17" s="48" t="s">
        <v>12</v>
      </c>
      <c r="B17" s="43">
        <v>26625</v>
      </c>
      <c r="C17" s="43">
        <v>26625</v>
      </c>
      <c r="D17" s="43">
        <v>11000</v>
      </c>
      <c r="E17" s="42">
        <v>7822</v>
      </c>
    </row>
    <row r="18" spans="1:5" s="25" customFormat="1" ht="15.6" x14ac:dyDescent="0.3">
      <c r="A18" s="47" t="s">
        <v>13</v>
      </c>
      <c r="B18" s="41">
        <f>SUM(B19:B22)</f>
        <v>179183</v>
      </c>
      <c r="C18" s="41">
        <f t="shared" ref="C18:E18" si="3">SUM(C19:C22)</f>
        <v>179183</v>
      </c>
      <c r="D18" s="41">
        <f t="shared" si="3"/>
        <v>185389</v>
      </c>
      <c r="E18" s="41">
        <f t="shared" si="3"/>
        <v>184972.79999999999</v>
      </c>
    </row>
    <row r="19" spans="1:5" s="25" customFormat="1" ht="15.6" x14ac:dyDescent="0.3">
      <c r="A19" s="48" t="s">
        <v>14</v>
      </c>
      <c r="B19" s="43">
        <v>6090</v>
      </c>
      <c r="C19" s="43">
        <v>6090</v>
      </c>
      <c r="D19" s="43">
        <v>8028</v>
      </c>
      <c r="E19" s="43">
        <v>12350</v>
      </c>
    </row>
    <row r="20" spans="1:5" s="25" customFormat="1" ht="15.6" x14ac:dyDescent="0.3">
      <c r="A20" s="49" t="s">
        <v>15</v>
      </c>
      <c r="B20" s="43">
        <v>96600</v>
      </c>
      <c r="C20" s="43">
        <v>96600</v>
      </c>
      <c r="D20" s="43">
        <v>100868</v>
      </c>
      <c r="E20" s="43">
        <v>98593.8</v>
      </c>
    </row>
    <row r="21" spans="1:5" s="25" customFormat="1" ht="15.6" x14ac:dyDescent="0.3">
      <c r="A21" s="48" t="s">
        <v>16</v>
      </c>
      <c r="B21" s="43">
        <v>48470</v>
      </c>
      <c r="C21" s="43">
        <v>48470</v>
      </c>
      <c r="D21" s="43">
        <v>48470</v>
      </c>
      <c r="E21" s="42">
        <v>44611</v>
      </c>
    </row>
    <row r="22" spans="1:5" s="25" customFormat="1" ht="15.6" x14ac:dyDescent="0.3">
      <c r="A22" s="48" t="s">
        <v>17</v>
      </c>
      <c r="B22" s="43">
        <v>28023</v>
      </c>
      <c r="C22" s="43">
        <v>28023</v>
      </c>
      <c r="D22" s="43">
        <v>28023</v>
      </c>
      <c r="E22" s="42">
        <v>29418</v>
      </c>
    </row>
    <row r="23" spans="1:5" s="25" customFormat="1" ht="15.6" x14ac:dyDescent="0.3">
      <c r="A23" s="47" t="s">
        <v>18</v>
      </c>
      <c r="B23" s="41">
        <v>8374.9</v>
      </c>
      <c r="C23" s="41">
        <v>8374.9</v>
      </c>
      <c r="D23" s="41">
        <v>8374.9</v>
      </c>
      <c r="E23" s="41">
        <v>8556</v>
      </c>
    </row>
    <row r="24" spans="1:5" s="25" customFormat="1" ht="41.4" x14ac:dyDescent="0.3">
      <c r="A24" s="47" t="s">
        <v>144</v>
      </c>
      <c r="B24" s="41">
        <v>0</v>
      </c>
      <c r="C24" s="41">
        <v>0</v>
      </c>
      <c r="D24" s="41">
        <v>0</v>
      </c>
      <c r="E24" s="41">
        <v>0.1</v>
      </c>
    </row>
    <row r="25" spans="1:5" ht="41.4" x14ac:dyDescent="0.3">
      <c r="A25" s="47" t="s">
        <v>19</v>
      </c>
      <c r="B25" s="41">
        <f>B26+B27+B29</f>
        <v>22410.400000000001</v>
      </c>
      <c r="C25" s="41">
        <f>C26+C27+C29+C28</f>
        <v>33892.6</v>
      </c>
      <c r="D25" s="41">
        <f t="shared" ref="D25:E25" si="4">D26+D27+D29+D28</f>
        <v>37064.5</v>
      </c>
      <c r="E25" s="41">
        <f t="shared" si="4"/>
        <v>41013.300000000003</v>
      </c>
    </row>
    <row r="26" spans="1:5" ht="105" customHeight="1" x14ac:dyDescent="0.3">
      <c r="A26" s="58" t="s">
        <v>20</v>
      </c>
      <c r="B26" s="43">
        <v>9690.9</v>
      </c>
      <c r="C26" s="43">
        <v>21286.400000000001</v>
      </c>
      <c r="D26" s="43">
        <v>21286.400000000001</v>
      </c>
      <c r="E26" s="43">
        <v>24011.4</v>
      </c>
    </row>
    <row r="27" spans="1:5" ht="96.6" x14ac:dyDescent="0.3">
      <c r="A27" s="56" t="s">
        <v>21</v>
      </c>
      <c r="B27" s="43">
        <v>5.0999999999999996</v>
      </c>
      <c r="C27" s="43">
        <v>5.0999999999999996</v>
      </c>
      <c r="D27" s="43">
        <v>5.0999999999999996</v>
      </c>
      <c r="E27" s="51">
        <v>5.3</v>
      </c>
    </row>
    <row r="28" spans="1:5" ht="69" x14ac:dyDescent="0.3">
      <c r="A28" s="48" t="s">
        <v>135</v>
      </c>
      <c r="B28" s="43">
        <v>0</v>
      </c>
      <c r="C28" s="43">
        <v>1000</v>
      </c>
      <c r="D28" s="43">
        <v>1000</v>
      </c>
      <c r="E28" s="43">
        <v>1000</v>
      </c>
    </row>
    <row r="29" spans="1:5" ht="97.2" x14ac:dyDescent="0.3">
      <c r="A29" s="57" t="s">
        <v>22</v>
      </c>
      <c r="B29" s="43">
        <v>12714.4</v>
      </c>
      <c r="C29" s="43">
        <v>11601.1</v>
      </c>
      <c r="D29" s="43">
        <v>14773</v>
      </c>
      <c r="E29" s="43">
        <v>15996.6</v>
      </c>
    </row>
    <row r="30" spans="1:5" ht="31.95" customHeight="1" x14ac:dyDescent="0.3">
      <c r="A30" s="47" t="s">
        <v>23</v>
      </c>
      <c r="B30" s="41">
        <v>3007.7</v>
      </c>
      <c r="C30" s="41">
        <v>3007.7</v>
      </c>
      <c r="D30" s="41">
        <v>3007.7</v>
      </c>
      <c r="E30" s="41">
        <v>3007.7</v>
      </c>
    </row>
    <row r="31" spans="1:5" ht="27.6" x14ac:dyDescent="0.3">
      <c r="A31" s="47" t="s">
        <v>134</v>
      </c>
      <c r="B31" s="52">
        <v>537.5</v>
      </c>
      <c r="C31" s="52">
        <v>603.9</v>
      </c>
      <c r="D31" s="52">
        <v>21976.5</v>
      </c>
      <c r="E31" s="52">
        <v>24585.1</v>
      </c>
    </row>
    <row r="32" spans="1:5" ht="27.6" x14ac:dyDescent="0.3">
      <c r="A32" s="47" t="s">
        <v>24</v>
      </c>
      <c r="B32" s="46">
        <f>B33+B34</f>
        <v>2572</v>
      </c>
      <c r="C32" s="46">
        <f t="shared" ref="C32:E32" si="5">C33+C34</f>
        <v>4451.6000000000004</v>
      </c>
      <c r="D32" s="46">
        <f t="shared" si="5"/>
        <v>4451.6000000000004</v>
      </c>
      <c r="E32" s="46">
        <f t="shared" si="5"/>
        <v>4375.1000000000004</v>
      </c>
    </row>
    <row r="33" spans="1:5" ht="110.4" x14ac:dyDescent="0.3">
      <c r="A33" s="48" t="s">
        <v>25</v>
      </c>
      <c r="B33" s="53">
        <v>676.5</v>
      </c>
      <c r="C33" s="53">
        <v>676.5</v>
      </c>
      <c r="D33" s="53">
        <v>676.5</v>
      </c>
      <c r="E33" s="53">
        <v>600</v>
      </c>
    </row>
    <row r="34" spans="1:5" ht="55.2" x14ac:dyDescent="0.3">
      <c r="A34" s="48" t="s">
        <v>26</v>
      </c>
      <c r="B34" s="53">
        <v>1895.5</v>
      </c>
      <c r="C34" s="43">
        <v>3775.1</v>
      </c>
      <c r="D34" s="43">
        <v>3775.1</v>
      </c>
      <c r="E34" s="43">
        <v>3775.1</v>
      </c>
    </row>
    <row r="35" spans="1:5" x14ac:dyDescent="0.3">
      <c r="A35" s="47" t="s">
        <v>27</v>
      </c>
      <c r="B35" s="41">
        <v>1662.2</v>
      </c>
      <c r="C35" s="41">
        <v>1662.2</v>
      </c>
      <c r="D35" s="41">
        <v>1662.2</v>
      </c>
      <c r="E35" s="41">
        <v>5673.3</v>
      </c>
    </row>
    <row r="36" spans="1:5" x14ac:dyDescent="0.3">
      <c r="A36" s="47" t="s">
        <v>137</v>
      </c>
      <c r="B36" s="41">
        <f>B38</f>
        <v>19.7</v>
      </c>
      <c r="C36" s="41">
        <f t="shared" ref="C36" si="6">C38</f>
        <v>19.7</v>
      </c>
      <c r="D36" s="41">
        <f>D38+D37</f>
        <v>-13547.3</v>
      </c>
      <c r="E36" s="41">
        <f>E38+E37</f>
        <v>-13593.699999999999</v>
      </c>
    </row>
    <row r="37" spans="1:5" ht="27.6" x14ac:dyDescent="0.3">
      <c r="A37" s="48" t="s">
        <v>142</v>
      </c>
      <c r="B37" s="43">
        <v>0</v>
      </c>
      <c r="C37" s="43">
        <v>0</v>
      </c>
      <c r="D37" s="43">
        <v>-13998.4</v>
      </c>
      <c r="E37" s="43">
        <v>-13998.4</v>
      </c>
    </row>
    <row r="38" spans="1:5" ht="27.6" x14ac:dyDescent="0.3">
      <c r="A38" s="48" t="s">
        <v>136</v>
      </c>
      <c r="B38" s="43">
        <v>19.7</v>
      </c>
      <c r="C38" s="43">
        <v>19.7</v>
      </c>
      <c r="D38" s="43">
        <v>451.1</v>
      </c>
      <c r="E38" s="43">
        <v>404.7</v>
      </c>
    </row>
    <row r="39" spans="1:5" x14ac:dyDescent="0.3">
      <c r="A39" s="47" t="s">
        <v>28</v>
      </c>
      <c r="B39" s="41">
        <f>B40</f>
        <v>3163502.4000000004</v>
      </c>
      <c r="C39" s="41">
        <f>C40+C45</f>
        <v>5519910.5</v>
      </c>
      <c r="D39" s="41">
        <f t="shared" ref="D39:E39" si="7">D40+D45</f>
        <v>6255330.2000000002</v>
      </c>
      <c r="E39" s="41">
        <f t="shared" si="7"/>
        <v>6940920.9000000004</v>
      </c>
    </row>
    <row r="40" spans="1:5" ht="27.6" x14ac:dyDescent="0.3">
      <c r="A40" s="47" t="s">
        <v>29</v>
      </c>
      <c r="B40" s="41">
        <f>B41+B42+B43+B44</f>
        <v>3163502.4000000004</v>
      </c>
      <c r="C40" s="41">
        <f t="shared" ref="C40:E40" si="8">C41+C42+C43+C44</f>
        <v>5519755.2999999998</v>
      </c>
      <c r="D40" s="41">
        <f t="shared" si="8"/>
        <v>6255175</v>
      </c>
      <c r="E40" s="41">
        <f t="shared" si="8"/>
        <v>6940765.7000000002</v>
      </c>
    </row>
    <row r="41" spans="1:5" ht="27.6" x14ac:dyDescent="0.3">
      <c r="A41" s="48" t="s">
        <v>30</v>
      </c>
      <c r="B41" s="43">
        <v>1037015.9</v>
      </c>
      <c r="C41" s="43">
        <v>1158367.5</v>
      </c>
      <c r="D41" s="43">
        <v>1267704.8999999999</v>
      </c>
      <c r="E41" s="43">
        <v>1367928.2</v>
      </c>
    </row>
    <row r="42" spans="1:5" ht="27.6" x14ac:dyDescent="0.3">
      <c r="A42" s="48" t="s">
        <v>31</v>
      </c>
      <c r="B42" s="43">
        <v>1019411.7</v>
      </c>
      <c r="C42" s="43">
        <v>2815434.2</v>
      </c>
      <c r="D42" s="43">
        <v>3444181.6</v>
      </c>
      <c r="E42" s="51">
        <v>4042297.3</v>
      </c>
    </row>
    <row r="43" spans="1:5" x14ac:dyDescent="0.3">
      <c r="A43" s="48" t="s">
        <v>32</v>
      </c>
      <c r="B43" s="43">
        <v>200722.5</v>
      </c>
      <c r="C43" s="43">
        <v>268272.3</v>
      </c>
      <c r="D43" s="43">
        <v>255232.1</v>
      </c>
      <c r="E43" s="54">
        <v>243269.2</v>
      </c>
    </row>
    <row r="44" spans="1:5" x14ac:dyDescent="0.3">
      <c r="A44" s="48" t="s">
        <v>33</v>
      </c>
      <c r="B44" s="43">
        <v>906352.3</v>
      </c>
      <c r="C44" s="43">
        <v>1277681.3</v>
      </c>
      <c r="D44" s="43">
        <v>1288056.3999999999</v>
      </c>
      <c r="E44" s="54">
        <v>1287271</v>
      </c>
    </row>
    <row r="45" spans="1:5" x14ac:dyDescent="0.3">
      <c r="A45" s="47" t="s">
        <v>133</v>
      </c>
      <c r="B45" s="41">
        <v>0</v>
      </c>
      <c r="C45" s="41">
        <v>155.19999999999999</v>
      </c>
      <c r="D45" s="41">
        <v>155.19999999999999</v>
      </c>
      <c r="E45" s="41">
        <v>155.19999999999999</v>
      </c>
    </row>
    <row r="46" spans="1:5" ht="15.6" x14ac:dyDescent="0.3">
      <c r="A46" s="47" t="s">
        <v>34</v>
      </c>
      <c r="B46" s="44">
        <f>B39+B9</f>
        <v>4004631.2</v>
      </c>
      <c r="C46" s="44">
        <f>C39+C9</f>
        <v>6377098.2999999998</v>
      </c>
      <c r="D46" s="44">
        <f>D39+D9</f>
        <v>7125944.2000000002</v>
      </c>
      <c r="E46" s="44">
        <f>E39+E9</f>
        <v>7909897.4000000004</v>
      </c>
    </row>
  </sheetData>
  <mergeCells count="7">
    <mergeCell ref="A2:E2"/>
    <mergeCell ref="E5:E7"/>
    <mergeCell ref="A5:A7"/>
    <mergeCell ref="B5:B7"/>
    <mergeCell ref="C5:C7"/>
    <mergeCell ref="D5:D7"/>
    <mergeCell ref="A3:E3"/>
  </mergeCells>
  <pageMargins left="0.39370078740157483" right="0" top="0" bottom="0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8"/>
  <sheetViews>
    <sheetView tabSelected="1" topLeftCell="A34" zoomScaleNormal="100" workbookViewId="0">
      <selection activeCell="E49" sqref="E49:F49"/>
    </sheetView>
  </sheetViews>
  <sheetFormatPr defaultColWidth="8.88671875" defaultRowHeight="15.6" x14ac:dyDescent="0.3"/>
  <cols>
    <col min="1" max="1" width="41.5546875" style="1" customWidth="1"/>
    <col min="2" max="2" width="8.6640625" style="1" customWidth="1"/>
    <col min="3" max="4" width="18.109375" style="1" customWidth="1"/>
    <col min="5" max="5" width="18.33203125" style="1" customWidth="1"/>
    <col min="6" max="6" width="18.109375" style="1" customWidth="1"/>
    <col min="7" max="16384" width="8.88671875" style="1"/>
  </cols>
  <sheetData>
    <row r="2" spans="1:6" x14ac:dyDescent="0.3">
      <c r="A2" s="60" t="s">
        <v>3</v>
      </c>
      <c r="B2" s="60"/>
      <c r="C2" s="60"/>
      <c r="D2" s="60"/>
      <c r="E2" s="60"/>
      <c r="F2" s="60"/>
    </row>
    <row r="3" spans="1:6" ht="35.4" customHeight="1" x14ac:dyDescent="0.3">
      <c r="A3" s="64" t="s">
        <v>147</v>
      </c>
      <c r="B3" s="71"/>
      <c r="C3" s="71"/>
      <c r="D3" s="71"/>
      <c r="E3" s="71"/>
      <c r="F3" s="71"/>
    </row>
    <row r="4" spans="1:6" x14ac:dyDescent="0.3">
      <c r="A4" s="2"/>
      <c r="B4" s="2"/>
      <c r="C4" s="3"/>
      <c r="D4" s="4"/>
      <c r="E4" s="5"/>
      <c r="F4" s="31" t="s">
        <v>0</v>
      </c>
    </row>
    <row r="5" spans="1:6" ht="15.6" customHeight="1" x14ac:dyDescent="0.3">
      <c r="A5" s="66" t="s">
        <v>1</v>
      </c>
      <c r="B5" s="66" t="s">
        <v>35</v>
      </c>
      <c r="C5" s="62" t="s">
        <v>139</v>
      </c>
      <c r="D5" s="62" t="s">
        <v>140</v>
      </c>
      <c r="E5" s="62" t="s">
        <v>141</v>
      </c>
      <c r="F5" s="62" t="s">
        <v>143</v>
      </c>
    </row>
    <row r="6" spans="1:6" x14ac:dyDescent="0.3">
      <c r="A6" s="69"/>
      <c r="B6" s="67"/>
      <c r="C6" s="62"/>
      <c r="D6" s="62"/>
      <c r="E6" s="62"/>
      <c r="F6" s="62"/>
    </row>
    <row r="7" spans="1:6" ht="97.95" customHeight="1" x14ac:dyDescent="0.3">
      <c r="A7" s="70"/>
      <c r="B7" s="68"/>
      <c r="C7" s="62"/>
      <c r="D7" s="62"/>
      <c r="E7" s="62"/>
      <c r="F7" s="62"/>
    </row>
    <row r="8" spans="1:6" x14ac:dyDescent="0.3">
      <c r="A8" s="34">
        <v>1</v>
      </c>
      <c r="B8" s="6">
        <v>2</v>
      </c>
      <c r="C8" s="7">
        <v>3</v>
      </c>
      <c r="D8" s="8">
        <v>4</v>
      </c>
      <c r="E8" s="9">
        <v>5</v>
      </c>
      <c r="F8" s="30">
        <v>6</v>
      </c>
    </row>
    <row r="9" spans="1:6" x14ac:dyDescent="0.3">
      <c r="A9" s="35" t="s">
        <v>120</v>
      </c>
      <c r="B9" s="75" t="s">
        <v>37</v>
      </c>
      <c r="C9" s="10">
        <f>SUM(C10:C17)</f>
        <v>434231</v>
      </c>
      <c r="D9" s="10">
        <f>SUM(D10:D17)</f>
        <v>511241.39999999997</v>
      </c>
      <c r="E9" s="11">
        <f>SUM(E10:E17)</f>
        <v>541688.19999999995</v>
      </c>
      <c r="F9" s="11">
        <f>SUM(F10:F17)</f>
        <v>593869.39999999991</v>
      </c>
    </row>
    <row r="10" spans="1:6" ht="62.4" x14ac:dyDescent="0.3">
      <c r="A10" s="36" t="s">
        <v>36</v>
      </c>
      <c r="B10" s="32" t="s">
        <v>38</v>
      </c>
      <c r="C10" s="14">
        <v>5559.4</v>
      </c>
      <c r="D10" s="14">
        <v>6559.4</v>
      </c>
      <c r="E10" s="14">
        <v>9259.2999999999993</v>
      </c>
      <c r="F10" s="14">
        <v>9972</v>
      </c>
    </row>
    <row r="11" spans="1:6" ht="78" x14ac:dyDescent="0.3">
      <c r="A11" s="36" t="s">
        <v>123</v>
      </c>
      <c r="B11" s="32" t="s">
        <v>39</v>
      </c>
      <c r="C11" s="14">
        <v>9828.2000000000007</v>
      </c>
      <c r="D11" s="16">
        <v>11920.2</v>
      </c>
      <c r="E11" s="72">
        <v>13170.2</v>
      </c>
      <c r="F11" s="16">
        <v>13438.7</v>
      </c>
    </row>
    <row r="12" spans="1:6" ht="78.599999999999994" customHeight="1" x14ac:dyDescent="0.3">
      <c r="A12" s="36" t="s">
        <v>41</v>
      </c>
      <c r="B12" s="32" t="s">
        <v>40</v>
      </c>
      <c r="C12" s="14">
        <v>153300.4</v>
      </c>
      <c r="D12" s="16">
        <v>156865.79999999999</v>
      </c>
      <c r="E12" s="72">
        <v>169163.1</v>
      </c>
      <c r="F12" s="16">
        <v>196809.60000000001</v>
      </c>
    </row>
    <row r="13" spans="1:6" x14ac:dyDescent="0.3">
      <c r="A13" s="36" t="s">
        <v>42</v>
      </c>
      <c r="B13" s="32" t="s">
        <v>43</v>
      </c>
      <c r="C13" s="14">
        <v>3.8</v>
      </c>
      <c r="D13" s="16">
        <v>3.8</v>
      </c>
      <c r="E13" s="72">
        <v>3.8</v>
      </c>
      <c r="F13" s="16">
        <v>3.8</v>
      </c>
    </row>
    <row r="14" spans="1:6" ht="62.4" x14ac:dyDescent="0.3">
      <c r="A14" s="36" t="s">
        <v>47</v>
      </c>
      <c r="B14" s="32" t="s">
        <v>44</v>
      </c>
      <c r="C14" s="14">
        <v>36275.699999999997</v>
      </c>
      <c r="D14" s="16">
        <v>39075.699999999997</v>
      </c>
      <c r="E14" s="72">
        <v>42975.7</v>
      </c>
      <c r="F14" s="16">
        <v>49090.5</v>
      </c>
    </row>
    <row r="15" spans="1:6" ht="31.2" x14ac:dyDescent="0.3">
      <c r="A15" s="36" t="s">
        <v>145</v>
      </c>
      <c r="B15" s="32" t="s">
        <v>146</v>
      </c>
      <c r="C15" s="14">
        <v>10538</v>
      </c>
      <c r="D15" s="16">
        <v>10538</v>
      </c>
      <c r="E15" s="72">
        <v>10538</v>
      </c>
      <c r="F15" s="16">
        <v>10444.200000000001</v>
      </c>
    </row>
    <row r="16" spans="1:6" x14ac:dyDescent="0.3">
      <c r="A16" s="36" t="s">
        <v>48</v>
      </c>
      <c r="B16" s="32" t="s">
        <v>45</v>
      </c>
      <c r="C16" s="14">
        <v>5000</v>
      </c>
      <c r="D16" s="16">
        <v>5000</v>
      </c>
      <c r="E16" s="72">
        <v>6500</v>
      </c>
      <c r="F16" s="16">
        <v>8700</v>
      </c>
    </row>
    <row r="17" spans="1:6" x14ac:dyDescent="0.3">
      <c r="A17" s="36" t="s">
        <v>49</v>
      </c>
      <c r="B17" s="32" t="s">
        <v>46</v>
      </c>
      <c r="C17" s="14">
        <v>213725.5</v>
      </c>
      <c r="D17" s="16">
        <v>281278.5</v>
      </c>
      <c r="E17" s="72">
        <v>290078.09999999998</v>
      </c>
      <c r="F17" s="16">
        <v>305410.59999999998</v>
      </c>
    </row>
    <row r="18" spans="1:6" ht="31.2" x14ac:dyDescent="0.3">
      <c r="A18" s="35" t="s">
        <v>51</v>
      </c>
      <c r="B18" s="75" t="s">
        <v>52</v>
      </c>
      <c r="C18" s="10">
        <f>SUM(C19:C20)</f>
        <v>44068.4</v>
      </c>
      <c r="D18" s="10">
        <f>SUM(D19:D20)</f>
        <v>45530.400000000001</v>
      </c>
      <c r="E18" s="11">
        <f t="shared" ref="E18:F18" si="0">SUM(E19:E20)</f>
        <v>47095.4</v>
      </c>
      <c r="F18" s="11">
        <f t="shared" si="0"/>
        <v>48313.299999999996</v>
      </c>
    </row>
    <row r="19" spans="1:6" ht="62.4" x14ac:dyDescent="0.3">
      <c r="A19" s="36" t="s">
        <v>121</v>
      </c>
      <c r="B19" s="32" t="s">
        <v>53</v>
      </c>
      <c r="C19" s="14">
        <v>41129.800000000003</v>
      </c>
      <c r="D19" s="16">
        <v>41926.800000000003</v>
      </c>
      <c r="E19" s="72">
        <v>42801.8</v>
      </c>
      <c r="F19" s="16">
        <v>44690.6</v>
      </c>
    </row>
    <row r="20" spans="1:6" ht="46.8" x14ac:dyDescent="0.3">
      <c r="A20" s="36" t="s">
        <v>122</v>
      </c>
      <c r="B20" s="32" t="s">
        <v>54</v>
      </c>
      <c r="C20" s="14">
        <v>2938.6</v>
      </c>
      <c r="D20" s="16">
        <v>3603.6</v>
      </c>
      <c r="E20" s="72">
        <v>4293.6000000000004</v>
      </c>
      <c r="F20" s="16">
        <v>3622.7</v>
      </c>
    </row>
    <row r="21" spans="1:6" x14ac:dyDescent="0.3">
      <c r="A21" s="35" t="s">
        <v>93</v>
      </c>
      <c r="B21" s="33" t="s">
        <v>55</v>
      </c>
      <c r="C21" s="12">
        <f>SUM(C22:C27)</f>
        <v>332204.40000000002</v>
      </c>
      <c r="D21" s="12">
        <f>SUM(D22:D27)</f>
        <v>343700.4</v>
      </c>
      <c r="E21" s="13">
        <f>SUM(E22:E27)</f>
        <v>664982.4</v>
      </c>
      <c r="F21" s="13">
        <f t="shared" ref="F21" si="1">SUM(F22:F27)</f>
        <v>686656.70000000007</v>
      </c>
    </row>
    <row r="22" spans="1:6" x14ac:dyDescent="0.3">
      <c r="A22" s="36" t="s">
        <v>88</v>
      </c>
      <c r="B22" s="32" t="s">
        <v>56</v>
      </c>
      <c r="C22" s="14">
        <v>1753.1</v>
      </c>
      <c r="D22" s="14">
        <v>3083.1</v>
      </c>
      <c r="E22" s="15">
        <v>3083.1</v>
      </c>
      <c r="F22" s="16">
        <v>3082.5</v>
      </c>
    </row>
    <row r="23" spans="1:6" x14ac:dyDescent="0.3">
      <c r="A23" s="36" t="s">
        <v>130</v>
      </c>
      <c r="B23" s="32" t="s">
        <v>129</v>
      </c>
      <c r="C23" s="14"/>
      <c r="D23" s="14"/>
      <c r="E23" s="15">
        <v>45000</v>
      </c>
      <c r="F23" s="16"/>
    </row>
    <row r="24" spans="1:6" x14ac:dyDescent="0.3">
      <c r="A24" s="36" t="s">
        <v>89</v>
      </c>
      <c r="B24" s="32" t="s">
        <v>57</v>
      </c>
      <c r="C24" s="14">
        <v>13968.9</v>
      </c>
      <c r="D24" s="14">
        <v>11436.9</v>
      </c>
      <c r="E24" s="15">
        <v>16263.5</v>
      </c>
      <c r="F24" s="16">
        <v>15354.1</v>
      </c>
    </row>
    <row r="25" spans="1:6" x14ac:dyDescent="0.3">
      <c r="A25" s="36" t="s">
        <v>90</v>
      </c>
      <c r="B25" s="32" t="s">
        <v>58</v>
      </c>
      <c r="C25" s="14">
        <v>21328.9</v>
      </c>
      <c r="D25" s="14">
        <v>31328.9</v>
      </c>
      <c r="E25" s="15">
        <v>142518.79999999999</v>
      </c>
      <c r="F25" s="16">
        <v>187458.4</v>
      </c>
    </row>
    <row r="26" spans="1:6" x14ac:dyDescent="0.3">
      <c r="A26" s="36" t="s">
        <v>91</v>
      </c>
      <c r="B26" s="32" t="s">
        <v>59</v>
      </c>
      <c r="C26" s="14">
        <v>269299.40000000002</v>
      </c>
      <c r="D26" s="14">
        <v>271577.40000000002</v>
      </c>
      <c r="E26" s="15">
        <v>425571.4</v>
      </c>
      <c r="F26" s="16">
        <v>446379.9</v>
      </c>
    </row>
    <row r="27" spans="1:6" ht="31.2" x14ac:dyDescent="0.3">
      <c r="A27" s="36" t="s">
        <v>92</v>
      </c>
      <c r="B27" s="32" t="s">
        <v>60</v>
      </c>
      <c r="C27" s="14">
        <v>25854.1</v>
      </c>
      <c r="D27" s="14">
        <v>26274.1</v>
      </c>
      <c r="E27" s="14">
        <v>32545.599999999999</v>
      </c>
      <c r="F27" s="15">
        <v>34381.800000000003</v>
      </c>
    </row>
    <row r="28" spans="1:6" x14ac:dyDescent="0.3">
      <c r="A28" s="37" t="s">
        <v>94</v>
      </c>
      <c r="B28" s="33" t="s">
        <v>61</v>
      </c>
      <c r="C28" s="10">
        <f>SUM(C29:C32)</f>
        <v>871065.29999999993</v>
      </c>
      <c r="D28" s="10">
        <f>SUM(D29:D32)</f>
        <v>2608422.9</v>
      </c>
      <c r="E28" s="11">
        <f>SUM(E29:E32)</f>
        <v>2957554.8000000003</v>
      </c>
      <c r="F28" s="11">
        <f t="shared" ref="F28" si="2">SUM(F29:F32)</f>
        <v>3544669.3000000003</v>
      </c>
    </row>
    <row r="29" spans="1:6" x14ac:dyDescent="0.3">
      <c r="A29" s="36" t="s">
        <v>95</v>
      </c>
      <c r="B29" s="32" t="s">
        <v>62</v>
      </c>
      <c r="C29" s="14">
        <v>465234.6</v>
      </c>
      <c r="D29" s="14">
        <v>1930856.4</v>
      </c>
      <c r="E29" s="15">
        <v>2220468.6</v>
      </c>
      <c r="F29" s="16">
        <v>2643563.7000000002</v>
      </c>
    </row>
    <row r="30" spans="1:6" x14ac:dyDescent="0.3">
      <c r="A30" s="36" t="s">
        <v>96</v>
      </c>
      <c r="B30" s="32" t="s">
        <v>63</v>
      </c>
      <c r="C30" s="14">
        <v>258145</v>
      </c>
      <c r="D30" s="14">
        <v>455337.5</v>
      </c>
      <c r="E30" s="15">
        <v>491086.2</v>
      </c>
      <c r="F30" s="16">
        <v>650682.80000000005</v>
      </c>
    </row>
    <row r="31" spans="1:6" x14ac:dyDescent="0.3">
      <c r="A31" s="36" t="s">
        <v>97</v>
      </c>
      <c r="B31" s="32" t="s">
        <v>64</v>
      </c>
      <c r="C31" s="14">
        <v>117521.5</v>
      </c>
      <c r="D31" s="14">
        <v>192290.1</v>
      </c>
      <c r="E31" s="17">
        <v>214391.7</v>
      </c>
      <c r="F31" s="16">
        <v>214118.7</v>
      </c>
    </row>
    <row r="32" spans="1:6" ht="31.2" x14ac:dyDescent="0.3">
      <c r="A32" s="36" t="s">
        <v>98</v>
      </c>
      <c r="B32" s="32" t="s">
        <v>65</v>
      </c>
      <c r="C32" s="14">
        <v>30164.2</v>
      </c>
      <c r="D32" s="14">
        <v>29938.9</v>
      </c>
      <c r="E32" s="17">
        <v>31608.3</v>
      </c>
      <c r="F32" s="16">
        <v>36304.1</v>
      </c>
    </row>
    <row r="33" spans="1:6" x14ac:dyDescent="0.3">
      <c r="A33" s="35" t="s">
        <v>99</v>
      </c>
      <c r="B33" s="75" t="s">
        <v>66</v>
      </c>
      <c r="C33" s="10">
        <f>C34</f>
        <v>0</v>
      </c>
      <c r="D33" s="10">
        <f>D34</f>
        <v>50</v>
      </c>
      <c r="E33" s="11">
        <f t="shared" ref="E33:F33" si="3">E34</f>
        <v>48.3</v>
      </c>
      <c r="F33" s="11">
        <f t="shared" si="3"/>
        <v>45</v>
      </c>
    </row>
    <row r="34" spans="1:6" ht="31.2" x14ac:dyDescent="0.3">
      <c r="A34" s="36" t="s">
        <v>100</v>
      </c>
      <c r="B34" s="32" t="s">
        <v>67</v>
      </c>
      <c r="C34" s="14"/>
      <c r="D34" s="16">
        <v>50</v>
      </c>
      <c r="E34" s="72">
        <v>48.3</v>
      </c>
      <c r="F34" s="16">
        <v>45</v>
      </c>
    </row>
    <row r="35" spans="1:6" x14ac:dyDescent="0.3">
      <c r="A35" s="35" t="s">
        <v>101</v>
      </c>
      <c r="B35" s="75" t="s">
        <v>68</v>
      </c>
      <c r="C35" s="10">
        <f>SUM(C36:C41)</f>
        <v>1586191.6</v>
      </c>
      <c r="D35" s="10">
        <f>SUM(D36:D41)</f>
        <v>1953986.5999999999</v>
      </c>
      <c r="E35" s="11">
        <f>SUM(E36:E41)</f>
        <v>1992503.8999999997</v>
      </c>
      <c r="F35" s="11">
        <f t="shared" ref="F35" si="4">SUM(F36:F41)</f>
        <v>2020954.9</v>
      </c>
    </row>
    <row r="36" spans="1:6" x14ac:dyDescent="0.3">
      <c r="A36" s="36" t="s">
        <v>102</v>
      </c>
      <c r="B36" s="32" t="s">
        <v>69</v>
      </c>
      <c r="C36" s="14">
        <v>486989.5</v>
      </c>
      <c r="D36" s="16">
        <v>615188</v>
      </c>
      <c r="E36" s="72">
        <v>617978.1</v>
      </c>
      <c r="F36" s="16">
        <v>622665.80000000005</v>
      </c>
    </row>
    <row r="37" spans="1:6" x14ac:dyDescent="0.3">
      <c r="A37" s="36" t="s">
        <v>103</v>
      </c>
      <c r="B37" s="32" t="s">
        <v>70</v>
      </c>
      <c r="C37" s="14">
        <v>812409.3</v>
      </c>
      <c r="D37" s="73">
        <v>1043146.5</v>
      </c>
      <c r="E37" s="74">
        <v>1077583.3</v>
      </c>
      <c r="F37" s="16">
        <v>1079037</v>
      </c>
    </row>
    <row r="38" spans="1:6" x14ac:dyDescent="0.3">
      <c r="A38" s="36" t="s">
        <v>104</v>
      </c>
      <c r="B38" s="32" t="s">
        <v>71</v>
      </c>
      <c r="C38" s="14">
        <v>160606.1</v>
      </c>
      <c r="D38" s="73">
        <v>160653.5</v>
      </c>
      <c r="E38" s="74">
        <v>157662.9</v>
      </c>
      <c r="F38" s="16">
        <v>166153.4</v>
      </c>
    </row>
    <row r="39" spans="1:6" ht="46.8" x14ac:dyDescent="0.3">
      <c r="A39" s="36" t="s">
        <v>105</v>
      </c>
      <c r="B39" s="59" t="s">
        <v>72</v>
      </c>
      <c r="C39" s="14">
        <v>1403.4</v>
      </c>
      <c r="D39" s="73">
        <v>1453.4</v>
      </c>
      <c r="E39" s="74">
        <v>1179.4000000000001</v>
      </c>
      <c r="F39" s="16">
        <v>959.4</v>
      </c>
    </row>
    <row r="40" spans="1:6" x14ac:dyDescent="0.3">
      <c r="A40" s="36" t="s">
        <v>128</v>
      </c>
      <c r="B40" s="32" t="s">
        <v>127</v>
      </c>
      <c r="C40" s="14">
        <v>22197</v>
      </c>
      <c r="D40" s="73">
        <v>4400.3</v>
      </c>
      <c r="E40" s="74">
        <v>5521.9</v>
      </c>
      <c r="F40" s="16">
        <v>5589.3</v>
      </c>
    </row>
    <row r="41" spans="1:6" x14ac:dyDescent="0.3">
      <c r="A41" s="36" t="s">
        <v>50</v>
      </c>
      <c r="B41" s="32" t="s">
        <v>73</v>
      </c>
      <c r="C41" s="14">
        <v>102586.3</v>
      </c>
      <c r="D41" s="73">
        <v>129144.9</v>
      </c>
      <c r="E41" s="74">
        <v>132578.29999999999</v>
      </c>
      <c r="F41" s="16">
        <v>146550</v>
      </c>
    </row>
    <row r="42" spans="1:6" x14ac:dyDescent="0.3">
      <c r="A42" s="35" t="s">
        <v>107</v>
      </c>
      <c r="B42" s="75" t="s">
        <v>74</v>
      </c>
      <c r="C42" s="10">
        <f>SUM(C43:C43)</f>
        <v>238033.6</v>
      </c>
      <c r="D42" s="10">
        <f>SUM(D43:D43)</f>
        <v>278180.90000000002</v>
      </c>
      <c r="E42" s="10">
        <f>SUM(E43:E43)</f>
        <v>292754.3</v>
      </c>
      <c r="F42" s="11">
        <f>F43</f>
        <v>302015.2</v>
      </c>
    </row>
    <row r="43" spans="1:6" x14ac:dyDescent="0.3">
      <c r="A43" s="36" t="s">
        <v>106</v>
      </c>
      <c r="B43" s="32" t="s">
        <v>75</v>
      </c>
      <c r="C43" s="14">
        <v>238033.6</v>
      </c>
      <c r="D43" s="16">
        <v>278180.90000000002</v>
      </c>
      <c r="E43" s="72">
        <v>292754.3</v>
      </c>
      <c r="F43" s="16">
        <v>302015.2</v>
      </c>
    </row>
    <row r="44" spans="1:6" x14ac:dyDescent="0.3">
      <c r="A44" s="38" t="s">
        <v>108</v>
      </c>
      <c r="B44" s="76" t="s">
        <v>76</v>
      </c>
      <c r="C44" s="77">
        <f>SUM(C45:C48)</f>
        <v>144267.4</v>
      </c>
      <c r="D44" s="77">
        <f>SUM(D45:D48)</f>
        <v>211413.6</v>
      </c>
      <c r="E44" s="78">
        <f t="shared" ref="E44:F44" si="5">SUM(E45:E48)</f>
        <v>199422.09999999998</v>
      </c>
      <c r="F44" s="78">
        <f t="shared" si="5"/>
        <v>190506.09999999998</v>
      </c>
    </row>
    <row r="45" spans="1:6" x14ac:dyDescent="0.3">
      <c r="A45" s="36" t="s">
        <v>109</v>
      </c>
      <c r="B45" s="32" t="s">
        <v>77</v>
      </c>
      <c r="C45" s="15">
        <v>13435.3</v>
      </c>
      <c r="D45" s="79">
        <v>13435.3</v>
      </c>
      <c r="E45" s="15">
        <v>16622.900000000001</v>
      </c>
      <c r="F45" s="73">
        <v>16552.8</v>
      </c>
    </row>
    <row r="46" spans="1:6" x14ac:dyDescent="0.3">
      <c r="A46" s="36" t="s">
        <v>110</v>
      </c>
      <c r="B46" s="32" t="s">
        <v>78</v>
      </c>
      <c r="C46" s="17">
        <v>16955.5</v>
      </c>
      <c r="D46" s="14">
        <v>20349.099999999999</v>
      </c>
      <c r="E46" s="17">
        <v>21134.6</v>
      </c>
      <c r="F46" s="16">
        <v>20459.599999999999</v>
      </c>
    </row>
    <row r="47" spans="1:6" x14ac:dyDescent="0.3">
      <c r="A47" s="36" t="s">
        <v>111</v>
      </c>
      <c r="B47" s="32" t="s">
        <v>79</v>
      </c>
      <c r="C47" s="17">
        <v>111648.8</v>
      </c>
      <c r="D47" s="14">
        <v>175391.2</v>
      </c>
      <c r="E47" s="15">
        <v>159361.29999999999</v>
      </c>
      <c r="F47" s="16">
        <v>151198.39999999999</v>
      </c>
    </row>
    <row r="48" spans="1:6" ht="31.2" x14ac:dyDescent="0.3">
      <c r="A48" s="36" t="s">
        <v>112</v>
      </c>
      <c r="B48" s="32" t="s">
        <v>80</v>
      </c>
      <c r="C48" s="17">
        <v>2227.8000000000002</v>
      </c>
      <c r="D48" s="14">
        <v>2238</v>
      </c>
      <c r="E48" s="15">
        <v>2303.3000000000002</v>
      </c>
      <c r="F48" s="16">
        <v>2295.3000000000002</v>
      </c>
    </row>
    <row r="49" spans="1:6" x14ac:dyDescent="0.3">
      <c r="A49" s="35" t="s">
        <v>113</v>
      </c>
      <c r="B49" s="33" t="s">
        <v>81</v>
      </c>
      <c r="C49" s="19">
        <f>SUM(C50:C52)</f>
        <v>404979.30000000005</v>
      </c>
      <c r="D49" s="19">
        <f>SUM(D50:D52)</f>
        <v>479657.80000000005</v>
      </c>
      <c r="E49" s="19">
        <f>SUM(E50:E52)</f>
        <v>491946.5</v>
      </c>
      <c r="F49" s="19">
        <f>SUM(F50:F52)</f>
        <v>507492.5</v>
      </c>
    </row>
    <row r="50" spans="1:6" x14ac:dyDescent="0.3">
      <c r="A50" s="36" t="s">
        <v>148</v>
      </c>
      <c r="B50" s="59" t="s">
        <v>149</v>
      </c>
      <c r="C50" s="19"/>
      <c r="D50" s="14">
        <v>28534.5</v>
      </c>
      <c r="E50" s="14">
        <v>28534.5</v>
      </c>
      <c r="F50" s="14">
        <v>27637.4</v>
      </c>
    </row>
    <row r="51" spans="1:6" x14ac:dyDescent="0.3">
      <c r="A51" s="36" t="s">
        <v>114</v>
      </c>
      <c r="B51" s="32" t="s">
        <v>82</v>
      </c>
      <c r="C51" s="14">
        <v>184415.1</v>
      </c>
      <c r="D51" s="14">
        <v>247542.7</v>
      </c>
      <c r="E51" s="17">
        <v>257331.6</v>
      </c>
      <c r="F51" s="16">
        <v>256761.60000000001</v>
      </c>
    </row>
    <row r="52" spans="1:6" x14ac:dyDescent="0.3">
      <c r="A52" s="36" t="s">
        <v>131</v>
      </c>
      <c r="B52" s="32" t="s">
        <v>132</v>
      </c>
      <c r="C52" s="14">
        <v>220564.2</v>
      </c>
      <c r="D52" s="14">
        <v>203580.6</v>
      </c>
      <c r="E52" s="17">
        <v>206080.4</v>
      </c>
      <c r="F52" s="16">
        <v>223093.5</v>
      </c>
    </row>
    <row r="53" spans="1:6" x14ac:dyDescent="0.3">
      <c r="A53" s="35" t="s">
        <v>115</v>
      </c>
      <c r="B53" s="33" t="s">
        <v>83</v>
      </c>
      <c r="C53" s="19">
        <f>SUM(C54:C55)</f>
        <v>24400.7</v>
      </c>
      <c r="D53" s="19">
        <f>SUM(D54:D55)</f>
        <v>25167.200000000001</v>
      </c>
      <c r="E53" s="20">
        <f>SUM(E54:E55)</f>
        <v>29125.800000000003</v>
      </c>
      <c r="F53" s="20">
        <f t="shared" ref="F53" si="6">SUM(F54:F55)</f>
        <v>32968.400000000001</v>
      </c>
    </row>
    <row r="54" spans="1:6" x14ac:dyDescent="0.3">
      <c r="A54" s="36" t="s">
        <v>116</v>
      </c>
      <c r="B54" s="32" t="s">
        <v>84</v>
      </c>
      <c r="C54" s="14">
        <v>12207.6</v>
      </c>
      <c r="D54" s="14">
        <v>12761.1</v>
      </c>
      <c r="E54" s="17">
        <v>15085.7</v>
      </c>
      <c r="F54" s="16">
        <v>16992.400000000001</v>
      </c>
    </row>
    <row r="55" spans="1:6" x14ac:dyDescent="0.3">
      <c r="A55" s="36" t="s">
        <v>117</v>
      </c>
      <c r="B55" s="32" t="s">
        <v>85</v>
      </c>
      <c r="C55" s="79">
        <v>12193.1</v>
      </c>
      <c r="D55" s="79">
        <v>12406.1</v>
      </c>
      <c r="E55" s="15">
        <v>14040.1</v>
      </c>
      <c r="F55" s="73">
        <v>15976</v>
      </c>
    </row>
    <row r="56" spans="1:6" ht="31.2" x14ac:dyDescent="0.3">
      <c r="A56" s="35" t="s">
        <v>118</v>
      </c>
      <c r="B56" s="33" t="s">
        <v>86</v>
      </c>
      <c r="C56" s="19">
        <f>C57</f>
        <v>50</v>
      </c>
      <c r="D56" s="19">
        <f t="shared" ref="D56:F56" si="7">D57</f>
        <v>50</v>
      </c>
      <c r="E56" s="19">
        <f t="shared" si="7"/>
        <v>50</v>
      </c>
      <c r="F56" s="19">
        <f t="shared" si="7"/>
        <v>53</v>
      </c>
    </row>
    <row r="57" spans="1:6" ht="31.2" x14ac:dyDescent="0.3">
      <c r="A57" s="36" t="s">
        <v>119</v>
      </c>
      <c r="B57" s="32" t="s">
        <v>87</v>
      </c>
      <c r="C57" s="14">
        <v>50</v>
      </c>
      <c r="D57" s="14">
        <v>50</v>
      </c>
      <c r="E57" s="15">
        <v>50</v>
      </c>
      <c r="F57" s="16">
        <v>53</v>
      </c>
    </row>
    <row r="58" spans="1:6" x14ac:dyDescent="0.3">
      <c r="A58" s="39" t="s">
        <v>2</v>
      </c>
      <c r="B58" s="21"/>
      <c r="C58" s="18">
        <f>C9+C18+C21+C28+C33+C35+C42+C44+C49+C53+C56</f>
        <v>4079491.7</v>
      </c>
      <c r="D58" s="18">
        <f>D9+D18+D21+D28+D33+D35+D42+D44+D49+D53+D56</f>
        <v>6457401.1999999993</v>
      </c>
      <c r="E58" s="18">
        <f>E9+E18+E21+E28+E33+E35+E42+E44+E49+E53+E56</f>
        <v>7217171.6999999993</v>
      </c>
      <c r="F58" s="18">
        <f>F9+F18+F21+F28+F33+F35+F42+F44+F49+F53+F56</f>
        <v>7927543.7999999998</v>
      </c>
    </row>
  </sheetData>
  <mergeCells count="8">
    <mergeCell ref="F5:F7"/>
    <mergeCell ref="B5:B7"/>
    <mergeCell ref="A2:F2"/>
    <mergeCell ref="E5:E7"/>
    <mergeCell ref="D5:D7"/>
    <mergeCell ref="C5:C7"/>
    <mergeCell ref="A5:A7"/>
    <mergeCell ref="A3:F3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2024-03-31T23:30:45Z</dcterms:modified>
</cp:coreProperties>
</file>