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256" windowHeight="12036"/>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D21" i="1" l="1"/>
  <c r="H49" i="1"/>
  <c r="G49" i="1"/>
  <c r="E49" i="1"/>
  <c r="D34" i="1"/>
  <c r="E15" i="1"/>
  <c r="F15" i="1"/>
  <c r="D48" i="1" l="1"/>
  <c r="C48" i="1"/>
  <c r="G15" i="1"/>
  <c r="H15" i="1"/>
  <c r="H48" i="1" l="1"/>
  <c r="G48" i="1"/>
  <c r="E50" i="1"/>
  <c r="F51" i="1" l="1"/>
  <c r="C32" i="1" l="1"/>
  <c r="B9" i="1" l="1"/>
  <c r="H56" i="1"/>
  <c r="G56" i="1"/>
  <c r="F56" i="1"/>
  <c r="E56" i="1"/>
  <c r="H54" i="1"/>
  <c r="G54" i="1"/>
  <c r="F54" i="1"/>
  <c r="E54" i="1"/>
  <c r="H53" i="1"/>
  <c r="G53" i="1"/>
  <c r="F53" i="1"/>
  <c r="E53" i="1"/>
  <c r="H51" i="1"/>
  <c r="G51" i="1"/>
  <c r="E51" i="1"/>
  <c r="H50" i="1"/>
  <c r="G50" i="1"/>
  <c r="F50" i="1"/>
  <c r="H47" i="1"/>
  <c r="G47" i="1"/>
  <c r="F47" i="1"/>
  <c r="E47" i="1"/>
  <c r="H46" i="1"/>
  <c r="G46" i="1"/>
  <c r="F46" i="1"/>
  <c r="E46" i="1"/>
  <c r="H45" i="1"/>
  <c r="G45" i="1"/>
  <c r="F45" i="1"/>
  <c r="E45" i="1"/>
  <c r="H44" i="1"/>
  <c r="G44" i="1"/>
  <c r="F44" i="1"/>
  <c r="E44" i="1"/>
  <c r="H42" i="1"/>
  <c r="G42" i="1"/>
  <c r="F42" i="1"/>
  <c r="E42" i="1"/>
  <c r="H40" i="1"/>
  <c r="G40" i="1"/>
  <c r="F40" i="1"/>
  <c r="E40" i="1"/>
  <c r="H39" i="1"/>
  <c r="G39" i="1"/>
  <c r="F39" i="1"/>
  <c r="E39" i="1"/>
  <c r="H38" i="1"/>
  <c r="G38" i="1"/>
  <c r="F38" i="1"/>
  <c r="E38" i="1"/>
  <c r="H37" i="1"/>
  <c r="G37" i="1"/>
  <c r="F37" i="1"/>
  <c r="E37" i="1"/>
  <c r="H36" i="1"/>
  <c r="G36" i="1"/>
  <c r="F36" i="1"/>
  <c r="E36" i="1"/>
  <c r="H35" i="1"/>
  <c r="G35" i="1"/>
  <c r="F35" i="1"/>
  <c r="E35" i="1"/>
  <c r="H33" i="1"/>
  <c r="G33" i="1"/>
  <c r="E33" i="1"/>
  <c r="H31" i="1"/>
  <c r="G31" i="1"/>
  <c r="F31" i="1"/>
  <c r="E31" i="1"/>
  <c r="H30" i="1"/>
  <c r="G30" i="1"/>
  <c r="F30" i="1"/>
  <c r="E30" i="1"/>
  <c r="H29" i="1"/>
  <c r="G29" i="1"/>
  <c r="F29" i="1"/>
  <c r="E29" i="1"/>
  <c r="H28" i="1"/>
  <c r="G28" i="1"/>
  <c r="F28" i="1"/>
  <c r="E28" i="1"/>
  <c r="H26" i="1"/>
  <c r="G26" i="1"/>
  <c r="F26" i="1"/>
  <c r="E26" i="1"/>
  <c r="H25" i="1"/>
  <c r="G25" i="1"/>
  <c r="F25" i="1"/>
  <c r="E25" i="1"/>
  <c r="H24" i="1"/>
  <c r="G24" i="1"/>
  <c r="F24" i="1"/>
  <c r="E24" i="1"/>
  <c r="H23" i="1"/>
  <c r="G23" i="1"/>
  <c r="F23" i="1"/>
  <c r="E23" i="1"/>
  <c r="H22" i="1"/>
  <c r="G22" i="1"/>
  <c r="F22" i="1"/>
  <c r="E22" i="1"/>
  <c r="H20" i="1"/>
  <c r="G20" i="1"/>
  <c r="F20" i="1"/>
  <c r="E20" i="1"/>
  <c r="H19" i="1"/>
  <c r="G19" i="1"/>
  <c r="F19" i="1"/>
  <c r="E19" i="1"/>
  <c r="H17" i="1"/>
  <c r="G17" i="1"/>
  <c r="F17" i="1"/>
  <c r="E17" i="1"/>
  <c r="H16" i="1"/>
  <c r="G16" i="1"/>
  <c r="E16" i="1"/>
  <c r="H14" i="1"/>
  <c r="G14" i="1"/>
  <c r="F14" i="1"/>
  <c r="E14" i="1"/>
  <c r="H13" i="1"/>
  <c r="G13" i="1"/>
  <c r="F13" i="1"/>
  <c r="E13" i="1"/>
  <c r="H12" i="1"/>
  <c r="G12" i="1"/>
  <c r="F12" i="1"/>
  <c r="E12" i="1"/>
  <c r="H11" i="1"/>
  <c r="G11" i="1"/>
  <c r="F11" i="1"/>
  <c r="E11" i="1"/>
  <c r="H10" i="1"/>
  <c r="G10" i="1"/>
  <c r="F10" i="1"/>
  <c r="E10" i="1"/>
  <c r="C9" i="1" l="1"/>
  <c r="D9" i="1"/>
  <c r="E9" i="1" s="1"/>
  <c r="B18" i="1"/>
  <c r="C18" i="1"/>
  <c r="D18" i="1"/>
  <c r="B21" i="1"/>
  <c r="C21" i="1"/>
  <c r="B27" i="1"/>
  <c r="C27" i="1"/>
  <c r="D27" i="1"/>
  <c r="B32" i="1"/>
  <c r="D32" i="1"/>
  <c r="B34" i="1"/>
  <c r="C34" i="1"/>
  <c r="B41" i="1"/>
  <c r="C41" i="1"/>
  <c r="D41" i="1"/>
  <c r="B43" i="1"/>
  <c r="C43" i="1"/>
  <c r="D43" i="1"/>
  <c r="B48" i="1"/>
  <c r="B52" i="1"/>
  <c r="C52" i="1"/>
  <c r="D52" i="1"/>
  <c r="E52" i="1" s="1"/>
  <c r="B55" i="1"/>
  <c r="C55" i="1"/>
  <c r="D55" i="1"/>
  <c r="E55" i="1"/>
  <c r="F55" i="1"/>
  <c r="G55" i="1"/>
  <c r="H55" i="1"/>
  <c r="E48" i="1" l="1"/>
  <c r="F48" i="1"/>
  <c r="H34" i="1"/>
  <c r="H27" i="1"/>
  <c r="H18" i="1"/>
  <c r="F34" i="1"/>
  <c r="G32" i="1"/>
  <c r="H21" i="1"/>
  <c r="E43" i="1"/>
  <c r="E41" i="1"/>
  <c r="G52" i="1"/>
  <c r="G27" i="1"/>
  <c r="F52" i="1"/>
  <c r="G43" i="1"/>
  <c r="F41" i="1"/>
  <c r="E34" i="1"/>
  <c r="E32" i="1"/>
  <c r="E27" i="1"/>
  <c r="E21" i="1"/>
  <c r="E18" i="1"/>
  <c r="H52" i="1"/>
  <c r="G41" i="1"/>
  <c r="H41" i="1"/>
  <c r="F21" i="1"/>
  <c r="G21" i="1"/>
  <c r="G18" i="1"/>
  <c r="F18" i="1"/>
  <c r="H9" i="1"/>
  <c r="H43" i="1"/>
  <c r="F43" i="1"/>
  <c r="H32" i="1"/>
  <c r="F27" i="1"/>
  <c r="F9" i="1"/>
  <c r="G9" i="1"/>
  <c r="G34" i="1"/>
  <c r="D57" i="1"/>
  <c r="B57" i="1"/>
  <c r="C57" i="1"/>
  <c r="H57" i="1" l="1"/>
  <c r="F57" i="1"/>
  <c r="G57" i="1"/>
  <c r="E57" i="1"/>
</calcChain>
</file>

<file path=xl/sharedStrings.xml><?xml version="1.0" encoding="utf-8"?>
<sst xmlns="http://schemas.openxmlformats.org/spreadsheetml/2006/main" count="100" uniqueCount="98">
  <si>
    <t>тыс. рублей</t>
  </si>
  <si>
    <t xml:space="preserve">7. Образование  </t>
  </si>
  <si>
    <t xml:space="preserve">8. Культура и кинематография </t>
  </si>
  <si>
    <t>10. Социальная политика</t>
  </si>
  <si>
    <t>11. Физическая культура и спорт</t>
  </si>
  <si>
    <t>12. Средства массовой информации</t>
  </si>
  <si>
    <t>13. Обслуживание государственного и муниципального долга</t>
  </si>
  <si>
    <t>ВСЕГО РАСХОДОВ</t>
  </si>
  <si>
    <t>5=4-2</t>
  </si>
  <si>
    <t>1003 "Социальное обеспечение населения"</t>
  </si>
  <si>
    <t>1004 "Охрана семьи и детства"</t>
  </si>
  <si>
    <t>1102 "Массовый спорт"</t>
  </si>
  <si>
    <t>1201 "Телевидение и радиовещание"</t>
  </si>
  <si>
    <t>1202 "Периодическая печать и издательства"</t>
  </si>
  <si>
    <t>1301 "Обслуживание государственного внутреннего и муниципального долга"</t>
  </si>
  <si>
    <t>НАИМЕНОВАНИЕ РАСХОДОВ</t>
  </si>
  <si>
    <t>Отклонение</t>
  </si>
  <si>
    <t>к первоначальному плану</t>
  </si>
  <si>
    <t>к уточненному плану</t>
  </si>
  <si>
    <t xml:space="preserve">в абсолютном выражении </t>
  </si>
  <si>
    <t>%</t>
  </si>
  <si>
    <t>6=4/2*100</t>
  </si>
  <si>
    <t>7=4-3</t>
  </si>
  <si>
    <t>8=4/3*100</t>
  </si>
  <si>
    <t>0102 "Функционирование высшего должностного лица субъекта Российской Федерации и муниципального образования"</t>
  </si>
  <si>
    <t>0103 "Функционирование законодательных (представительных) органов государственной власти и представительных органов муниципальных образований"</t>
  </si>
  <si>
    <t>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</si>
  <si>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 "Обеспечение деятельности финансовых, налоговых и таможенных органов и органов финансового (финансово-бюджетного) надзора"</t>
  </si>
  <si>
    <t>0111 "Резервные фонды"</t>
  </si>
  <si>
    <t>0113 "Другие общегосударственные вопросы"</t>
  </si>
  <si>
    <t>0309 "Защита населения и территории от чрезвычайных ситуаций природного и техногенного характера, гражданская оборона"</t>
  </si>
  <si>
    <t>0314 "Другие вопросы в области национальной безопасности и правоохранительной деятельности"</t>
  </si>
  <si>
    <t>0401 "Общеэкономические вопросы"</t>
  </si>
  <si>
    <t>0405 "Сельское хозяйство и рыболовство"</t>
  </si>
  <si>
    <t>0408 "Транспорт"</t>
  </si>
  <si>
    <t>0409 "Дорожное хозяйство (дорожные фонды)"</t>
  </si>
  <si>
    <t>0412 "Другие вопросы в области национальной экономики"</t>
  </si>
  <si>
    <t>0501 "Жилищное хозяйство"</t>
  </si>
  <si>
    <t>0502 "Коммунальное хозяйство"</t>
  </si>
  <si>
    <t>0503 "Благоустройство"</t>
  </si>
  <si>
    <t>0605 "Другие вопросы в области охраны окружающей среды"</t>
  </si>
  <si>
    <t>0701 "Дошкольное образование"</t>
  </si>
  <si>
    <t>0702 "Общее образование"</t>
  </si>
  <si>
    <t>0705 "Профессиональная подготовка, переподготовка и повышение квалификации"</t>
  </si>
  <si>
    <t>0707 "Молодежная политика"</t>
  </si>
  <si>
    <t>0709 "Другие вопросы в области образования"</t>
  </si>
  <si>
    <t>0801 "Культура"</t>
  </si>
  <si>
    <t>1001 "Пенсионное обеспечение"</t>
  </si>
  <si>
    <t>0505 "Другие вопросы в области жилищно-коммунального хозяйства"</t>
  </si>
  <si>
    <t>0703 "Дополнительное образование детей"</t>
  </si>
  <si>
    <t>0105 "Судебная система"</t>
  </si>
  <si>
    <t>1. Общегосударственные вопросы</t>
  </si>
  <si>
    <t>2. Национальная безопасность и правоохранительная деятельность</t>
  </si>
  <si>
    <t>3. Национальная экономика</t>
  </si>
  <si>
    <t>4.  Жилищно-коммунальное хозяйство</t>
  </si>
  <si>
    <t>5. Охрана окружающей среды</t>
  </si>
  <si>
    <r>
      <t>1006</t>
    </r>
    <r>
      <rPr>
        <b/>
        <sz val="12"/>
        <color rgb="FF000000"/>
        <rFont val="Times New Roman"/>
        <family val="1"/>
        <charset val="204"/>
      </rPr>
      <t xml:space="preserve"> </t>
    </r>
    <r>
      <rPr>
        <sz val="12"/>
        <color rgb="FF000000"/>
        <rFont val="Times New Roman"/>
        <family val="1"/>
        <charset val="204"/>
      </rPr>
      <t>"Другие вопросы в области социальной политики"</t>
    </r>
  </si>
  <si>
    <t>1103 "Спорт высших достижений"</t>
  </si>
  <si>
    <t>СВЕДЕНИЯ</t>
  </si>
  <si>
    <t>Причины отклонения от первоначального плана (более или менее 5%)</t>
  </si>
  <si>
    <t>0107 "Обеспечение проведения выборов и референдумов"</t>
  </si>
  <si>
    <t>1101 "Физическая культура"</t>
  </si>
  <si>
    <t>о расходах бюджета муниципального образования "Холмский городской округ" за 2023 год</t>
  </si>
  <si>
    <t>Первоначальный план       на 2023 год</t>
  </si>
  <si>
    <t>Уточненый план                  на 2023 год</t>
  </si>
  <si>
    <t>Исполнено за 2023 год</t>
  </si>
  <si>
    <t>Резервный фонд администрации Холмского городского округа распределяется на основании распоряжений администрации по главным распорядителям бюджетных средств в соответствии с постановлением администрации от 16.03.2022 № 432 «О Порядке расходования средств резервного фонда Администрации муниципального образования «Холмский городской округ»</t>
  </si>
  <si>
    <t>Бюджетные ассигнования выделены за счет перераспределения с других расходов муниципального бюджета на выполнение работ по укреплению территории несанкционированного грунтового карьера в с. Яблочное</t>
  </si>
  <si>
    <t>Фактическое исполнение выше первоначального плана на 43 301,7 тыс. рублей связано с изменением системы оплаты труда с 01.03.2023, увеличением ассигнований к месту проведения отпуска</t>
  </si>
  <si>
    <t>Фактическое исполнение выше первоначального плана на 12 761,2 тыс. рублей связано с изменением системы оплаты труда с 01.03.2023, увеличением ассигнований к месту проведения отпуска, выплатой компенсации неиспользованного отпуска, в связи с расторжением трудового договора председателя КСП Холмского городского округа</t>
  </si>
  <si>
    <t>Фактическое исполнение по данному подразделу выше первоначального плана на 90 140,5 тыс. рублей за счет дополнительных доходных источников и перераспределения бюджетных ассигнований с других разделов. Средства направлены на обеспечение выплаты заработной платы работникам муниципальных учреждений,  в связи с изменением системы оплаты труда в 2023 году, финансируемых за счет средств местного бюджета, функционирование муниципальных учреждений и оплату исполнительных листов</t>
  </si>
  <si>
    <t xml:space="preserve">Фактическое исполнение выше первоначальных плановых ассигнований на 3 477,2 тыс. рублей, в связи с изменением системы оплаты труда </t>
  </si>
  <si>
    <t>Фактическое исполнение выше первоначальных плановых ассигнований на 666,4 тыс. рублей за счет выделения средств местного бюджета на приобретение передвижных ограждений, в целях обеспечения безопасности проведения общественных мероприятий</t>
  </si>
  <si>
    <t>Фактическое исполнение выше первоначальных плановых ассигнований на 1 385,1  тыс. рублей увеличения субсидии областного бюджета на развитие агропромышленного комплекса в части возмещения затрат, связанных с поставкой в централизованном порядке для личных подсобных хозяйств комбикормов, возмещение затрат гражданам, ведущим ЛПХ на содержание коров, проведение мероприятий по поддержке развития садоводства и огородничества и сокращением финансовой помощи вышестоящего бюджета на создание условий для эффективного вовлечения в оборот земель сельскохозяйственного назначения</t>
  </si>
  <si>
    <t>Фактическое исполнение выше первоначальных плановых ассигнований на 166 129,4 тыс. рублей за счет увеличения денежных средств на оплату предоставленных услуг за льготную перевозку школьников, выделение средств областного бюджета на приобретение автобусов в целях создания условий для предоставления транспортных услуг населению и организации транспортного обслуживания населения в границах муниципального образования, автомобильного газового заправщика и обеспечение условий софинансирования местного бюджета за счет дополнительных доходных источников</t>
  </si>
  <si>
    <t>Фактическое исполнение ниже первоначальных плановых ассигнований на 149 729,6 тыс. рублей сложилось за счет направления остатков дорожного фонда, сложившегося по итогам 2022 года, выделением субсидии областного бюджета на капитальный ремонт автомобильных дорог, в том числе по ул. Первомайская, ул. Ливадных, ул. Матросова, ул. Лермонтова, ул. Пушкина, проектно-изыскательные работы по объекту "Автомобильная дорога с устройством пешеходного перехода через железнодорожные пути в с. Серные источники муниципального образования "Холмский городской округ", проведением капитального ремонта и ремонта дворовых территорий, а также выделением средств местного бюджета на устройство регулируемого пешеходного перехода г. Холмска</t>
  </si>
  <si>
    <t>Фактическое исполнение выше первоначальных плановых ассигнований на  8 417,7 тыс. рублей за счет выделения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 и обеспечения условий софинансирования за счет средств местного бюджета, выделением средств  на организацию и проведение ярмарочных мероприятий</t>
  </si>
  <si>
    <t>Фактическое исполнение выше первоначальных плановых ассигнований на 2 041 929,3 тыс. рублей за счет увеличения за счет увеличения размера субсидии областного бюджета и обеспечения софинансирования местного бюджета на уплату выкупной цены, приобретение жилья на первичном рынке,   а также за счет дополнительных налоговых и неналоговых доходов муниципального бюджета направление средств на  обеспечение условий софинансирования на реализацию краткосрочного плана по капитальному ремонту общего домового имущества в многоквартирных домах и уплату взносов в Фонд капитального ремонта</t>
  </si>
  <si>
    <t xml:space="preserve">Фактическое исполнение выше первоначальных плановых ассигнований на 380 078,1  тыс. рублей за счет выделением средств областного бюджета и софинансирования местного бюджета на мероприятия по повышению качества предоставляемых жилищно-коммунальных услуг,  модернизацию систем коммунального хозяйства,  модернизацию систем коммунального хозяйства, возмещение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сфере жилищно-коммунального хозяйства,  обустройство земельных участков, подлежащих предоставлению семьям, имеющим трех и более детей, на выполнение полномочий органов местного самоуправления по организации бытового обслуживания </t>
  </si>
  <si>
    <t>Фактическое исполнение выше первоначальных плановых ассигнований на 91 259,2 тыс. рублей связано с  выделением средств областного бюджета на проведение ямочного ремонта придомовых территорий, реализацию общественно значимых проектов в рамках инициативного бюджетирования, проведение мероприятий по осуществлению территориального общественного самоуправления и обеспечение условий софинансирования  местного бюджета</t>
  </si>
  <si>
    <t>Фактическое выполнение выше первоначальных плановых назначений на 133 365,5 тыс. рублей за счет дополнительного выделения средств областного бюджета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а также обеспечение за счет средств муниципального бюджета (дополнительных налоговых и неналоговых поступлений, перераспределение экономии бюджетных ассигнований) выплаты заработной платы работникам дошкольных учреждений, оплаты проезда к месту отдыха и обратно работникам бюджетной сферы, оплаты коммунальных услуг бюджетных учреждений</t>
  </si>
  <si>
    <t>Фактическое исполнение выше первоначальных плановых ассигнований на 259 880,9 тыс. рублей за счет выделения областной субсидии укрепление материально-технической базы учреждений образования (реализация областного проекта "Крылья Сахалина"), увеличения расходов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обеспечение деятельности советников директора по воспитанию и взаимодействию с детскими общественными объединениями,  выплаты заработной платы работникам образовательных учреждений, оплату проезда к месту отдыха и обратно работникам бюджетной сферы, оплату коммунальных услуг бюджетных учреждений</t>
  </si>
  <si>
    <t>Фактическое исполнение ниже первоначальных плановых ассигнований на 513,5 тыс. рублей связано с проведением профессиональной переподготовки специалистов в дистанционном формате. Сложившаяся экономия перераспределена на другие разделы бюджета</t>
  </si>
  <si>
    <t xml:space="preserve">Фактическое исполнение ниже  первоначальных плановых ассигнований на 16 608,3 тыс. рублей в связи с приведением расходов бюджета в соответствие с бюджетной классификацией в части временной занятости подростков и летней оздоровительной кампании (средства перераспределены на 0401 "Общеэкономические вопросы" и 0709 "Другие вопросы в области образования"), а также за счет  увеличения бюджетных ассигнований, в пределах сложившейся экономии по другим разделам бюджета, на осуществление координации деятельности общественных объединений, созданных в интересах патриотического воспитания, в том числе реализация проекта "Будь готов" </t>
  </si>
  <si>
    <t>Фактическое исполнение выше первоначальных плановых ассигнований на 62 854,7 тыс. рублей на  капитальный ремонт фасада центральной районной библиотеки г. Холмска, на обеспечение выплаты заработной платы работникам  учреждений культуры,  разработка ПСД "Капитальный ремонт помещений ЦДК г. Холмска, а  также  обеспечение за счет средств муниципального бюджета (дополнительных налоговых и неналоговых поступлений, перераспределение экономии бюджетных ассигнований) обеспечением выплаты заработной платы работникам учреждений культуры, оплату проезда к месту отдыха и обратно работникам бюджетной сферы, оплату коммунальных услуг бюджетных учреждений и обеспечение условий софинансирования областных субсидий</t>
  </si>
  <si>
    <t xml:space="preserve">Фактическое исполнение выше первоначального плана на 3 117,6 тыс. рублей связано с увеличением численности получателей, выплатой муниципальной пенсии в январе текущего года за декабрь 2022 </t>
  </si>
  <si>
    <t>Фактическое исполнение выше первоначального плана на 39 162,3 тыс. рублей за счет увеличения средств субвенций областного бюджета на выполнение государственных полномочий в части: развития образования (компенсация части родительской платы за присмотр и уход за детьми в дошкольных учреждениях); опеки и попечительства, в том числе обеспечение жилыми помещениями детей-сирот, детей, оставшихся без попечения родителей</t>
  </si>
  <si>
    <t xml:space="preserve">Фактическое исполнение выше первоначального плана на 247,7 тыс. рублей связано с выделением средств местного бюджета на проверку локально сметных расчетов и изготовление технического плана на  оборудование (дооборудование) административных зданий, социальных объектов и жилых домов приспособлениями, обеспечивающими беспрепятственный доступ к ним инвалидов,  обследование технического состояния многоквартирных домов, а  также выделение из резервного фонда средств на оказание разовой помощи </t>
  </si>
  <si>
    <t>Фактическое исполнение выше плановых назначений на 72 346,5 тыс. рублей связано с выделением средств областного бюджета   на проведение капитальных ремонтов здания плавательного бассейна в г. Холмске,  кровли здания спортивного зала по ул. Советская, 93А, г. Холмск, на реализацию дополнительных программ спортивной подготовки, организацию физкультурно-оздоровительной работы по месту жительства граждан</t>
  </si>
  <si>
    <t>Фактическое исполнение выше первоначального плана на 4 784,7 тыс. рублей, в связи с увеличением объемов муниципального задания</t>
  </si>
  <si>
    <t>Фактическое исполнение выше первоначального плана на 3 783,0  тыс. рублей, в связи с увеличением объемов муниципального задания и выделением субсидий на иные цели на обновление материальной базы</t>
  </si>
  <si>
    <t xml:space="preserve">Фактическое исполнение выше первоначального плана на 11 715,3 тыс. рублей за счет увеличения бюджетных ассигнований на социальную поддержку отдельных категорий граждан, проживающих и работающих в сельской местности, а также оказание гражданам разовой материальной помощи из резервного фонда администрации </t>
  </si>
  <si>
    <t>Фактическое исполнение выше первоначальных плановых ассигнований на  42 640,0  тыс. рублей за счет перераспределения бюджетных ассигнований на проведение летней оздоровительной кампании, увеличения расходов  на выплату заработной платы работникам прочих учреждений образования,  в связи с изменением системы оплаты труда, оплату проезда к месту отдыха и обратно работникам бюджетной сферы, оплату коммунальных услуг бюджетных учреждений</t>
  </si>
  <si>
    <t>Фактическое исполнение выше первоначального плана на 6 129,5 тыс. рублей связано   с изменением системы оплаты труда с 01.03.2023, увеличением ассигнований к месту проведения отпуска</t>
  </si>
  <si>
    <t xml:space="preserve">Фактическое выполнение выше первоначальных плановых назначений на 1 329,4 тыс. рублей за счет перераспределения бюджетных ассигнований на мероприятия по организации занятости подростков в соответствии с бюджетной классификацией. Бюджетные ассигнования перераспределены с подраздела 0707 "Молодежная политика" </t>
  </si>
  <si>
    <t xml:space="preserve">Фактическое исполнение выше первоначального плана на 4 383,4 тыс. рублей связано с изменением системы оплаты труда с 01.03.2023, выделением дотации за достижение показателей деятельности органов местного самоуправления, оплатой командировочных расходов </t>
  </si>
  <si>
    <t>Фактическое исполнение выше первоначального плана на 3 334,7 тыс. рублей связано с изменением системы оплаты труда с 01.03.2023, выплатой компенсации отпуска при увольнении, в связи с прекращением полномочий председателя Собрания Холмского городского округа</t>
  </si>
  <si>
    <t xml:space="preserve">По данному подразделу предусмотрены  средства  на реализацию дополнительных общеразвивающих программ в области физической культуры и спорта. Бюджетные ассигнования перераспределены с раздела 1103 "Спорт высших достижений"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</si>
</sst>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charset val="204"/>
      <scheme val="minor"/>
    </font>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Times New Roman"/>
      <family val="1"/>
      <charset val="204"/>
    </font>
    <font>
      <b/>
      <sz val="12"/>
      <color theme="1"/>
      <name val="Times New Roman"/>
      <family val="1"/>
      <charset val="204"/>
    </font>
    <font>
      <sz val="12"/>
      <color theme="1"/>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applyNumberFormat="0" applyFont="0" applyFill="0" applyBorder="0" applyAlignment="0" applyProtection="0">
      <alignment vertical="top"/>
    </xf>
    <xf numFmtId="9" fontId="2" fillId="0" borderId="0" applyFont="0" applyFill="0" applyBorder="0" applyAlignment="0" applyProtection="0"/>
    <xf numFmtId="0" fontId="1" fillId="0" borderId="0"/>
  </cellStyleXfs>
  <cellXfs count="66">
    <xf numFmtId="0" fontId="0" fillId="0" borderId="0" xfId="0"/>
    <xf numFmtId="0" fontId="6" fillId="0" borderId="1" xfId="2" applyNumberFormat="1" applyFont="1" applyFill="1" applyBorder="1" applyAlignment="1" applyProtection="1">
      <alignment horizontal="left" vertical="center" wrapText="1"/>
    </xf>
    <xf numFmtId="164" fontId="6" fillId="0" borderId="1" xfId="2" applyNumberFormat="1" applyFont="1" applyFill="1" applyBorder="1" applyAlignment="1" applyProtection="1">
      <alignment horizontal="center" wrapText="1"/>
    </xf>
    <xf numFmtId="164" fontId="6" fillId="0" borderId="1" xfId="2" applyNumberFormat="1" applyFont="1" applyFill="1" applyBorder="1" applyAlignment="1" applyProtection="1">
      <alignment horizontal="center" vertical="top"/>
    </xf>
    <xf numFmtId="164" fontId="5" fillId="0" borderId="1" xfId="2" applyNumberFormat="1" applyFont="1" applyFill="1" applyBorder="1" applyAlignment="1" applyProtection="1">
      <alignment horizontal="center" wrapText="1"/>
    </xf>
    <xf numFmtId="0"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horizontal="center" vertical="top" wrapText="1"/>
    </xf>
    <xf numFmtId="164"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vertical="top"/>
    </xf>
    <xf numFmtId="164" fontId="7"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wrapText="1"/>
    </xf>
    <xf numFmtId="164" fontId="3" fillId="0" borderId="1" xfId="2" applyNumberFormat="1" applyFont="1" applyFill="1" applyBorder="1" applyAlignment="1" applyProtection="1">
      <alignment horizontal="center" vertical="top" wrapText="1"/>
    </xf>
    <xf numFmtId="164" fontId="5" fillId="0" borderId="1" xfId="2" applyNumberFormat="1" applyFont="1" applyFill="1" applyBorder="1" applyAlignment="1" applyProtection="1">
      <alignment horizontal="center" vertical="top"/>
    </xf>
    <xf numFmtId="0" fontId="7" fillId="0" borderId="0" xfId="0" applyFont="1"/>
    <xf numFmtId="0" fontId="6" fillId="0" borderId="1" xfId="2" applyNumberFormat="1" applyFont="1" applyFill="1" applyBorder="1" applyAlignment="1" applyProtection="1">
      <alignment horizontal="center" vertical="center" wrapText="1"/>
    </xf>
    <xf numFmtId="3" fontId="6" fillId="0" borderId="1" xfId="2" applyNumberFormat="1" applyFont="1" applyFill="1" applyBorder="1" applyAlignment="1" applyProtection="1">
      <alignment horizontal="center" vertical="center" wrapText="1"/>
    </xf>
    <xf numFmtId="3" fontId="5" fillId="0" borderId="1" xfId="2" applyNumberFormat="1" applyFont="1" applyFill="1" applyBorder="1" applyAlignment="1" applyProtection="1">
      <alignment horizontal="center" vertical="top" wrapText="1"/>
    </xf>
    <xf numFmtId="3" fontId="6" fillId="0" borderId="1" xfId="2" applyNumberFormat="1" applyFont="1" applyFill="1" applyBorder="1" applyAlignment="1" applyProtection="1">
      <alignment horizontal="center" vertical="top" wrapText="1"/>
    </xf>
    <xf numFmtId="164" fontId="6" fillId="0" borderId="1" xfId="2" applyNumberFormat="1" applyFont="1" applyFill="1" applyBorder="1" applyAlignment="1" applyProtection="1">
      <alignment horizontal="center" vertical="top" wrapText="1"/>
    </xf>
    <xf numFmtId="0" fontId="7" fillId="0" borderId="1" xfId="0" applyFont="1" applyBorder="1"/>
    <xf numFmtId="164" fontId="5" fillId="0" borderId="1" xfId="2" applyNumberFormat="1" applyFont="1" applyFill="1" applyBorder="1" applyAlignment="1" applyProtection="1">
      <alignment horizontal="center" vertical="top" wrapText="1"/>
    </xf>
    <xf numFmtId="164" fontId="3" fillId="0" borderId="1" xfId="2" applyNumberFormat="1" applyFont="1" applyFill="1" applyBorder="1" applyAlignment="1">
      <alignment horizontal="center" vertical="top"/>
    </xf>
    <xf numFmtId="164" fontId="3"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xf>
    <xf numFmtId="164" fontId="3" fillId="0" borderId="1" xfId="2" applyNumberFormat="1" applyFont="1" applyFill="1" applyBorder="1" applyAlignment="1" applyProtection="1">
      <alignment horizontal="center" vertical="top"/>
    </xf>
    <xf numFmtId="164" fontId="7" fillId="0" borderId="1" xfId="2" applyNumberFormat="1" applyFont="1" applyFill="1" applyBorder="1" applyAlignment="1">
      <alignment horizontal="center" vertical="top"/>
    </xf>
    <xf numFmtId="164" fontId="6" fillId="0" borderId="1" xfId="2" applyNumberFormat="1" applyFont="1" applyFill="1" applyBorder="1" applyAlignment="1" applyProtection="1">
      <alignment horizontal="center"/>
    </xf>
    <xf numFmtId="49" fontId="6" fillId="0" borderId="1" xfId="2" applyNumberFormat="1" applyFont="1" applyFill="1" applyBorder="1" applyAlignment="1" applyProtection="1">
      <alignment horizontal="left" vertical="top" wrapText="1"/>
    </xf>
    <xf numFmtId="165" fontId="4" fillId="0" borderId="1" xfId="0" applyNumberFormat="1" applyFont="1" applyFill="1" applyBorder="1" applyAlignment="1" applyProtection="1">
      <alignment horizontal="center" vertical="center" wrapText="1"/>
    </xf>
    <xf numFmtId="0" fontId="8" fillId="0" borderId="1" xfId="0" applyFont="1" applyBorder="1" applyAlignment="1">
      <alignment horizontal="justify" vertical="top" wrapText="1"/>
    </xf>
    <xf numFmtId="0" fontId="9" fillId="0" borderId="1" xfId="0" applyFont="1" applyBorder="1" applyAlignment="1">
      <alignment horizontal="justify" vertical="top" wrapText="1"/>
    </xf>
    <xf numFmtId="0" fontId="9" fillId="0" borderId="1" xfId="0" applyFont="1" applyBorder="1" applyAlignment="1">
      <alignment horizontal="justify" vertical="top"/>
    </xf>
    <xf numFmtId="164" fontId="6" fillId="0" borderId="1" xfId="2" applyNumberFormat="1" applyFont="1" applyFill="1" applyBorder="1" applyAlignment="1">
      <alignment horizontal="center" vertical="top" wrapText="1"/>
    </xf>
    <xf numFmtId="164" fontId="5" fillId="0" borderId="1" xfId="2" applyNumberFormat="1" applyFont="1" applyFill="1" applyBorder="1" applyAlignment="1">
      <alignment horizontal="center" vertical="top" wrapText="1"/>
    </xf>
    <xf numFmtId="0" fontId="8" fillId="0" borderId="1" xfId="0" applyFont="1" applyFill="1" applyBorder="1" applyAlignment="1">
      <alignment horizontal="justify" vertical="top" wrapText="1"/>
    </xf>
    <xf numFmtId="165" fontId="4" fillId="0" borderId="3" xfId="0" applyNumberFormat="1" applyFont="1" applyFill="1" applyBorder="1" applyAlignment="1" applyProtection="1">
      <alignment horizontal="center" vertical="center" wrapText="1"/>
    </xf>
    <xf numFmtId="3" fontId="6" fillId="0" borderId="3" xfId="2" applyNumberFormat="1" applyFont="1" applyFill="1" applyBorder="1" applyAlignment="1" applyProtection="1">
      <alignment horizontal="center" vertical="center" wrapText="1"/>
    </xf>
    <xf numFmtId="164" fontId="6" fillId="0" borderId="3" xfId="2" applyNumberFormat="1" applyFont="1" applyFill="1" applyBorder="1" applyAlignment="1" applyProtection="1">
      <alignment horizontal="center" vertical="top" wrapText="1"/>
    </xf>
    <xf numFmtId="164" fontId="7" fillId="0" borderId="3" xfId="2" applyNumberFormat="1" applyFont="1" applyFill="1" applyBorder="1" applyAlignment="1" applyProtection="1">
      <alignment horizontal="center" vertical="top" wrapText="1"/>
    </xf>
    <xf numFmtId="164" fontId="6" fillId="0" borderId="3" xfId="2" applyNumberFormat="1" applyFont="1" applyFill="1" applyBorder="1" applyAlignment="1" applyProtection="1">
      <alignment horizontal="center" wrapText="1"/>
    </xf>
    <xf numFmtId="164" fontId="6" fillId="0" borderId="3" xfId="2" applyNumberFormat="1" applyFont="1" applyFill="1" applyBorder="1" applyAlignment="1">
      <alignment horizontal="center" vertical="top" wrapText="1"/>
    </xf>
    <xf numFmtId="164" fontId="6" fillId="0" borderId="3" xfId="2" applyNumberFormat="1" applyFont="1" applyFill="1" applyBorder="1" applyAlignment="1" applyProtection="1">
      <alignment horizontal="center"/>
    </xf>
    <xf numFmtId="0" fontId="8" fillId="0" borderId="1" xfId="0" applyFont="1" applyBorder="1" applyAlignment="1">
      <alignment vertical="top" wrapText="1"/>
    </xf>
    <xf numFmtId="0" fontId="7" fillId="0" borderId="1" xfId="0" applyFont="1" applyBorder="1" applyAlignment="1">
      <alignment horizontal="justify" vertical="center" wrapText="1"/>
    </xf>
    <xf numFmtId="164" fontId="7" fillId="0" borderId="0" xfId="0" applyNumberFormat="1" applyFont="1"/>
    <xf numFmtId="0" fontId="7" fillId="0" borderId="1" xfId="0" applyFont="1" applyFill="1" applyBorder="1" applyAlignment="1">
      <alignment horizontal="justify" vertical="top" wrapText="1"/>
    </xf>
    <xf numFmtId="164" fontId="6" fillId="0" borderId="1" xfId="2" applyNumberFormat="1" applyFont="1" applyFill="1" applyBorder="1" applyAlignment="1">
      <alignment horizontal="center" wrapText="1"/>
    </xf>
    <xf numFmtId="3" fontId="3" fillId="0" borderId="0" xfId="2" applyNumberFormat="1" applyFont="1" applyFill="1" applyBorder="1" applyAlignment="1" applyProtection="1">
      <alignment vertical="center" wrapText="1"/>
    </xf>
    <xf numFmtId="0" fontId="3" fillId="0" borderId="0" xfId="0" applyFont="1" applyAlignment="1">
      <alignment vertical="center" wrapText="1"/>
    </xf>
    <xf numFmtId="165" fontId="4" fillId="0" borderId="1" xfId="0" applyNumberFormat="1" applyFont="1" applyFill="1" applyBorder="1" applyAlignment="1" applyProtection="1">
      <alignment horizontal="center" vertical="center" wrapText="1"/>
    </xf>
    <xf numFmtId="0" fontId="3" fillId="0" borderId="1" xfId="0" applyFont="1" applyBorder="1" applyAlignment="1">
      <alignment wrapText="1"/>
    </xf>
    <xf numFmtId="3" fontId="3" fillId="0" borderId="1" xfId="2" applyNumberFormat="1" applyFont="1" applyFill="1" applyBorder="1" applyAlignment="1" applyProtection="1">
      <alignment horizontal="center" vertical="top"/>
    </xf>
    <xf numFmtId="0" fontId="3" fillId="0" borderId="1" xfId="0" applyFont="1" applyBorder="1" applyAlignment="1">
      <alignment horizontal="center" vertical="top"/>
    </xf>
    <xf numFmtId="0" fontId="3" fillId="0" borderId="1" xfId="2" applyNumberFormat="1" applyFont="1" applyFill="1" applyBorder="1" applyAlignment="1" applyProtection="1">
      <alignment horizontal="center" vertical="top"/>
    </xf>
    <xf numFmtId="0" fontId="3" fillId="0" borderId="3" xfId="0" applyFont="1" applyBorder="1" applyAlignment="1">
      <alignment horizontal="center" vertical="top"/>
    </xf>
    <xf numFmtId="0" fontId="7" fillId="0" borderId="1" xfId="2" applyNumberFormat="1" applyFont="1" applyFill="1" applyBorder="1" applyAlignment="1" applyProtection="1">
      <alignment horizontal="center" vertical="center" wrapText="1"/>
    </xf>
    <xf numFmtId="0" fontId="4" fillId="0" borderId="1" xfId="4" applyFont="1" applyFill="1" applyBorder="1" applyAlignment="1">
      <alignment horizontal="center" vertical="center" wrapText="1"/>
    </xf>
    <xf numFmtId="0" fontId="3" fillId="0" borderId="1" xfId="0" applyFont="1" applyBorder="1" applyAlignment="1">
      <alignment horizontal="center" wrapText="1"/>
    </xf>
    <xf numFmtId="3" fontId="3" fillId="0" borderId="1" xfId="2" applyNumberFormat="1" applyFont="1" applyFill="1" applyBorder="1" applyAlignment="1" applyProtection="1">
      <alignment horizontal="center" vertical="center" wrapText="1"/>
    </xf>
    <xf numFmtId="3" fontId="7" fillId="0" borderId="1" xfId="2" applyNumberFormat="1" applyFont="1" applyFill="1" applyBorder="1" applyAlignment="1" applyProtection="1">
      <alignment horizontal="center" vertical="center" wrapText="1"/>
    </xf>
    <xf numFmtId="0" fontId="3" fillId="0" borderId="1" xfId="0" applyFont="1" applyBorder="1" applyAlignment="1">
      <alignment vertical="top"/>
    </xf>
    <xf numFmtId="0" fontId="3" fillId="0" borderId="3" xfId="0" applyFont="1" applyBorder="1" applyAlignment="1">
      <alignment vertical="top"/>
    </xf>
    <xf numFmtId="0" fontId="3" fillId="0" borderId="2" xfId="2" applyNumberFormat="1" applyFont="1" applyFill="1" applyBorder="1" applyAlignment="1" applyProtection="1">
      <alignment horizontal="right" vertical="top"/>
    </xf>
    <xf numFmtId="0" fontId="0" fillId="0" borderId="2" xfId="0" applyBorder="1" applyAlignment="1">
      <alignment horizontal="right" vertical="top"/>
    </xf>
    <xf numFmtId="0" fontId="5" fillId="0" borderId="0" xfId="2" applyNumberFormat="1" applyFont="1" applyFill="1" applyBorder="1" applyAlignment="1" applyProtection="1">
      <alignment horizontal="center" vertical="top"/>
    </xf>
    <xf numFmtId="0" fontId="0" fillId="0" borderId="0" xfId="0" applyAlignment="1"/>
  </cellXfs>
  <cellStyles count="5">
    <cellStyle name="Обычный" xfId="0" builtinId="0"/>
    <cellStyle name="Обычный 2" xfId="1"/>
    <cellStyle name="Обычный_Исполнение бюджета 2004 " xfId="4"/>
    <cellStyle name="Обычный_ПРИЛОЖЕНИЕ 5"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abSelected="1" zoomScaleNormal="100" workbookViewId="0">
      <selection activeCell="J49" sqref="J49"/>
    </sheetView>
  </sheetViews>
  <sheetFormatPr defaultColWidth="8.88671875" defaultRowHeight="15.6" x14ac:dyDescent="0.3"/>
  <cols>
    <col min="1" max="1" width="28.44140625" style="13" customWidth="1"/>
    <col min="2" max="2" width="13.109375" style="13" customWidth="1"/>
    <col min="3" max="3" width="15" style="13" customWidth="1"/>
    <col min="4" max="4" width="13.109375" style="13" bestFit="1" customWidth="1"/>
    <col min="5" max="5" width="15.44140625" style="13" customWidth="1"/>
    <col min="6" max="6" width="11.44140625" style="13" customWidth="1"/>
    <col min="7" max="7" width="13.109375" style="13" bestFit="1" customWidth="1"/>
    <col min="8" max="8" width="11.88671875" style="13" customWidth="1"/>
    <col min="9" max="9" width="49.109375" style="13" customWidth="1"/>
    <col min="10" max="10" width="12.109375" style="13" customWidth="1"/>
    <col min="11" max="16384" width="8.88671875" style="13"/>
  </cols>
  <sheetData>
    <row r="1" spans="1:10" x14ac:dyDescent="0.3">
      <c r="F1" s="47"/>
      <c r="G1" s="48"/>
      <c r="H1" s="48"/>
    </row>
    <row r="2" spans="1:10" x14ac:dyDescent="0.3">
      <c r="A2" s="64" t="s">
        <v>58</v>
      </c>
      <c r="B2" s="64"/>
      <c r="C2" s="64"/>
      <c r="D2" s="64"/>
      <c r="E2" s="64"/>
      <c r="F2" s="64"/>
      <c r="G2" s="64"/>
      <c r="H2" s="64"/>
      <c r="I2" s="65"/>
    </row>
    <row r="3" spans="1:10" x14ac:dyDescent="0.3">
      <c r="A3" s="64" t="s">
        <v>62</v>
      </c>
      <c r="B3" s="64"/>
      <c r="C3" s="64"/>
      <c r="D3" s="64"/>
      <c r="E3" s="64"/>
      <c r="F3" s="64"/>
      <c r="G3" s="64"/>
      <c r="H3" s="64"/>
      <c r="I3" s="65"/>
    </row>
    <row r="4" spans="1:10" x14ac:dyDescent="0.3">
      <c r="A4" s="5"/>
      <c r="B4" s="6"/>
      <c r="C4" s="7"/>
      <c r="D4" s="8"/>
      <c r="E4" s="8"/>
      <c r="F4" s="62" t="s">
        <v>0</v>
      </c>
      <c r="G4" s="62"/>
      <c r="H4" s="62"/>
      <c r="I4" s="63"/>
    </row>
    <row r="5" spans="1:10" x14ac:dyDescent="0.3">
      <c r="A5" s="55" t="s">
        <v>15</v>
      </c>
      <c r="B5" s="56" t="s">
        <v>63</v>
      </c>
      <c r="C5" s="58" t="s">
        <v>64</v>
      </c>
      <c r="D5" s="59" t="s">
        <v>65</v>
      </c>
      <c r="E5" s="51" t="s">
        <v>16</v>
      </c>
      <c r="F5" s="52"/>
      <c r="G5" s="60"/>
      <c r="H5" s="61"/>
      <c r="I5" s="49" t="s">
        <v>59</v>
      </c>
    </row>
    <row r="6" spans="1:10" x14ac:dyDescent="0.3">
      <c r="A6" s="50"/>
      <c r="B6" s="57"/>
      <c r="C6" s="50"/>
      <c r="D6" s="50"/>
      <c r="E6" s="51" t="s">
        <v>17</v>
      </c>
      <c r="F6" s="52"/>
      <c r="G6" s="53" t="s">
        <v>18</v>
      </c>
      <c r="H6" s="54"/>
      <c r="I6" s="50"/>
    </row>
    <row r="7" spans="1:10" ht="64.95" customHeight="1" x14ac:dyDescent="0.3">
      <c r="A7" s="50"/>
      <c r="B7" s="57"/>
      <c r="C7" s="50"/>
      <c r="D7" s="50"/>
      <c r="E7" s="28" t="s">
        <v>19</v>
      </c>
      <c r="F7" s="28" t="s">
        <v>20</v>
      </c>
      <c r="G7" s="28" t="s">
        <v>19</v>
      </c>
      <c r="H7" s="35" t="s">
        <v>20</v>
      </c>
      <c r="I7" s="50"/>
    </row>
    <row r="8" spans="1:10" x14ac:dyDescent="0.3">
      <c r="A8" s="14">
        <v>1</v>
      </c>
      <c r="B8" s="15">
        <v>2</v>
      </c>
      <c r="C8" s="16">
        <v>3</v>
      </c>
      <c r="D8" s="17">
        <v>4</v>
      </c>
      <c r="E8" s="15" t="s">
        <v>8</v>
      </c>
      <c r="F8" s="15" t="s">
        <v>21</v>
      </c>
      <c r="G8" s="15" t="s">
        <v>22</v>
      </c>
      <c r="H8" s="36" t="s">
        <v>23</v>
      </c>
      <c r="I8" s="15">
        <v>9</v>
      </c>
    </row>
    <row r="9" spans="1:10" ht="31.2" x14ac:dyDescent="0.3">
      <c r="A9" s="1" t="s">
        <v>51</v>
      </c>
      <c r="B9" s="18">
        <f>SUM(B10:B17)</f>
        <v>434231</v>
      </c>
      <c r="C9" s="18">
        <f>SUM(C10:C17)</f>
        <v>585893</v>
      </c>
      <c r="D9" s="20">
        <f>SUM(D10:D17)</f>
        <v>583058.69999999995</v>
      </c>
      <c r="E9" s="18">
        <f t="shared" ref="E9:E17" si="0">D9-B9</f>
        <v>148827.69999999995</v>
      </c>
      <c r="F9" s="18">
        <f t="shared" ref="F9:F15" si="1">D9/B9*100</f>
        <v>134.27385423887284</v>
      </c>
      <c r="G9" s="18">
        <f t="shared" ref="G9:G17" si="2">D9-C9</f>
        <v>-2834.3000000000466</v>
      </c>
      <c r="H9" s="37">
        <f t="shared" ref="H9:H17" si="3">D9/C9*100</f>
        <v>99.5162427269143</v>
      </c>
      <c r="I9" s="19"/>
    </row>
    <row r="10" spans="1:10" ht="93.6" x14ac:dyDescent="0.3">
      <c r="A10" s="29" t="s">
        <v>24</v>
      </c>
      <c r="B10" s="9">
        <v>5559.4</v>
      </c>
      <c r="C10" s="10">
        <v>9972.1</v>
      </c>
      <c r="D10" s="11">
        <v>9942.7999999999993</v>
      </c>
      <c r="E10" s="10">
        <f t="shared" si="0"/>
        <v>4383.3999999999996</v>
      </c>
      <c r="F10" s="10">
        <f t="shared" si="1"/>
        <v>178.84663812641654</v>
      </c>
      <c r="G10" s="10">
        <f t="shared" si="2"/>
        <v>-29.300000000001091</v>
      </c>
      <c r="H10" s="38">
        <f t="shared" si="3"/>
        <v>99.706180242877622</v>
      </c>
      <c r="I10" s="29" t="s">
        <v>95</v>
      </c>
      <c r="J10" s="44"/>
    </row>
    <row r="11" spans="1:10" ht="109.2" x14ac:dyDescent="0.3">
      <c r="A11" s="29" t="s">
        <v>25</v>
      </c>
      <c r="B11" s="9">
        <v>9828.2000000000007</v>
      </c>
      <c r="C11" s="10">
        <v>13438.7</v>
      </c>
      <c r="D11" s="11">
        <v>13162.9</v>
      </c>
      <c r="E11" s="10">
        <f t="shared" si="0"/>
        <v>3334.6999999999989</v>
      </c>
      <c r="F11" s="10">
        <f t="shared" si="1"/>
        <v>133.92991595612625</v>
      </c>
      <c r="G11" s="10">
        <f t="shared" si="2"/>
        <v>-275.80000000000109</v>
      </c>
      <c r="H11" s="38">
        <f t="shared" si="3"/>
        <v>97.94771815726223</v>
      </c>
      <c r="I11" s="29" t="s">
        <v>96</v>
      </c>
      <c r="J11" s="44"/>
    </row>
    <row r="12" spans="1:10" ht="124.8" x14ac:dyDescent="0.3">
      <c r="A12" s="34" t="s">
        <v>26</v>
      </c>
      <c r="B12" s="9">
        <v>153300.4</v>
      </c>
      <c r="C12" s="10">
        <v>196940.79999999999</v>
      </c>
      <c r="D12" s="11">
        <v>196602.1</v>
      </c>
      <c r="E12" s="10">
        <f t="shared" si="0"/>
        <v>43301.700000000012</v>
      </c>
      <c r="F12" s="10">
        <f t="shared" si="1"/>
        <v>128.24630594571181</v>
      </c>
      <c r="G12" s="10">
        <f t="shared" si="2"/>
        <v>-338.69999999998254</v>
      </c>
      <c r="H12" s="38">
        <f t="shared" si="3"/>
        <v>99.82801938450541</v>
      </c>
      <c r="I12" s="29" t="s">
        <v>68</v>
      </c>
      <c r="J12" s="44"/>
    </row>
    <row r="13" spans="1:10" x14ac:dyDescent="0.3">
      <c r="A13" s="29" t="s">
        <v>50</v>
      </c>
      <c r="B13" s="9">
        <v>3.8</v>
      </c>
      <c r="C13" s="10">
        <v>3.8</v>
      </c>
      <c r="D13" s="11">
        <v>3.8</v>
      </c>
      <c r="E13" s="10">
        <f t="shared" si="0"/>
        <v>0</v>
      </c>
      <c r="F13" s="10">
        <f t="shared" si="1"/>
        <v>100</v>
      </c>
      <c r="G13" s="10">
        <f t="shared" si="2"/>
        <v>0</v>
      </c>
      <c r="H13" s="38">
        <f t="shared" si="3"/>
        <v>100</v>
      </c>
      <c r="I13" s="42"/>
      <c r="J13" s="44"/>
    </row>
    <row r="14" spans="1:10" ht="124.8" x14ac:dyDescent="0.3">
      <c r="A14" s="29" t="s">
        <v>27</v>
      </c>
      <c r="B14" s="9">
        <v>36275.699999999997</v>
      </c>
      <c r="C14" s="10">
        <v>49090.5</v>
      </c>
      <c r="D14" s="11">
        <v>49036.9</v>
      </c>
      <c r="E14" s="10">
        <f t="shared" si="0"/>
        <v>12761.200000000004</v>
      </c>
      <c r="F14" s="10">
        <f t="shared" si="1"/>
        <v>135.17837009347858</v>
      </c>
      <c r="G14" s="10">
        <f t="shared" si="2"/>
        <v>-53.599999999998545</v>
      </c>
      <c r="H14" s="38">
        <f t="shared" si="3"/>
        <v>99.890813904930695</v>
      </c>
      <c r="I14" s="29" t="s">
        <v>69</v>
      </c>
      <c r="J14" s="44"/>
    </row>
    <row r="15" spans="1:10" ht="46.8" x14ac:dyDescent="0.3">
      <c r="A15" s="43" t="s">
        <v>60</v>
      </c>
      <c r="B15" s="9">
        <v>10538</v>
      </c>
      <c r="C15" s="10">
        <v>10444.200000000001</v>
      </c>
      <c r="D15" s="11">
        <v>10444.200000000001</v>
      </c>
      <c r="E15" s="10">
        <f t="shared" si="0"/>
        <v>-93.799999999999272</v>
      </c>
      <c r="F15" s="10">
        <f t="shared" si="1"/>
        <v>99.109888024293042</v>
      </c>
      <c r="G15" s="10">
        <f t="shared" si="2"/>
        <v>0</v>
      </c>
      <c r="H15" s="38">
        <f t="shared" si="3"/>
        <v>100</v>
      </c>
      <c r="I15" s="29"/>
      <c r="J15" s="44"/>
    </row>
    <row r="16" spans="1:10" ht="140.4" customHeight="1" x14ac:dyDescent="0.3">
      <c r="A16" s="29" t="s">
        <v>28</v>
      </c>
      <c r="B16" s="9">
        <v>5000</v>
      </c>
      <c r="C16" s="10">
        <v>104.4</v>
      </c>
      <c r="D16" s="11"/>
      <c r="E16" s="10">
        <f t="shared" si="0"/>
        <v>-5000</v>
      </c>
      <c r="F16" s="10"/>
      <c r="G16" s="10">
        <f t="shared" si="2"/>
        <v>-104.4</v>
      </c>
      <c r="H16" s="38">
        <f t="shared" si="3"/>
        <v>0</v>
      </c>
      <c r="I16" s="29" t="s">
        <v>66</v>
      </c>
      <c r="J16" s="44"/>
    </row>
    <row r="17" spans="1:10" ht="187.2" x14ac:dyDescent="0.3">
      <c r="A17" s="29" t="s">
        <v>29</v>
      </c>
      <c r="B17" s="9">
        <v>213725.5</v>
      </c>
      <c r="C17" s="10">
        <v>305898.5</v>
      </c>
      <c r="D17" s="11">
        <v>303866</v>
      </c>
      <c r="E17" s="10">
        <f t="shared" si="0"/>
        <v>90140.5</v>
      </c>
      <c r="F17" s="10">
        <f>D17/B17*100</f>
        <v>142.17582834055833</v>
      </c>
      <c r="G17" s="10">
        <f t="shared" si="2"/>
        <v>-2032.5</v>
      </c>
      <c r="H17" s="38">
        <f t="shared" si="3"/>
        <v>99.335563920712261</v>
      </c>
      <c r="I17" s="29" t="s">
        <v>70</v>
      </c>
      <c r="J17" s="44"/>
    </row>
    <row r="18" spans="1:10" ht="62.4" x14ac:dyDescent="0.3">
      <c r="A18" s="30" t="s">
        <v>52</v>
      </c>
      <c r="B18" s="18">
        <f>SUM(B19:B20)</f>
        <v>44068.4</v>
      </c>
      <c r="C18" s="18">
        <f>SUM(C19:C20)</f>
        <v>48313.2</v>
      </c>
      <c r="D18" s="20">
        <f t="shared" ref="D18" si="4">SUM(D19:D20)</f>
        <v>48212</v>
      </c>
      <c r="E18" s="18">
        <f t="shared" ref="E18:E52" si="5">D18-B18</f>
        <v>4143.5999999999985</v>
      </c>
      <c r="F18" s="18">
        <f t="shared" ref="F18:F52" si="6">D18/B18*100</f>
        <v>109.4026558713273</v>
      </c>
      <c r="G18" s="18">
        <f t="shared" ref="G18:G52" si="7">D18-C18</f>
        <v>-101.19999999999709</v>
      </c>
      <c r="H18" s="37">
        <f t="shared" ref="H18:H52" si="8">D18/C18*100</f>
        <v>99.790533435996792</v>
      </c>
      <c r="I18" s="29"/>
      <c r="J18" s="44"/>
    </row>
    <row r="19" spans="1:10" ht="93.6" x14ac:dyDescent="0.3">
      <c r="A19" s="29" t="s">
        <v>30</v>
      </c>
      <c r="B19" s="9">
        <v>41129.800000000003</v>
      </c>
      <c r="C19" s="10">
        <v>44690.5</v>
      </c>
      <c r="D19" s="11">
        <v>44607</v>
      </c>
      <c r="E19" s="10">
        <f>D19-B19</f>
        <v>3477.1999999999971</v>
      </c>
      <c r="F19" s="10">
        <f>D19/B19*100</f>
        <v>108.45421081551574</v>
      </c>
      <c r="G19" s="10">
        <f>D19-C19</f>
        <v>-83.5</v>
      </c>
      <c r="H19" s="38">
        <f>D19/C19*100</f>
        <v>99.813159396292278</v>
      </c>
      <c r="I19" s="29" t="s">
        <v>71</v>
      </c>
      <c r="J19" s="44"/>
    </row>
    <row r="20" spans="1:10" ht="124.8" customHeight="1" x14ac:dyDescent="0.3">
      <c r="A20" s="29" t="s">
        <v>31</v>
      </c>
      <c r="B20" s="9">
        <v>2938.6</v>
      </c>
      <c r="C20" s="10">
        <v>3622.7</v>
      </c>
      <c r="D20" s="11">
        <v>3605</v>
      </c>
      <c r="E20" s="10">
        <f>D20-B20</f>
        <v>666.40000000000009</v>
      </c>
      <c r="F20" s="10">
        <f>D20/B20*100</f>
        <v>122.67746545974273</v>
      </c>
      <c r="G20" s="10">
        <f>D20-C20</f>
        <v>-17.699999999999818</v>
      </c>
      <c r="H20" s="38">
        <f>D20/C20*100</f>
        <v>99.511414138625881</v>
      </c>
      <c r="I20" s="29" t="s">
        <v>72</v>
      </c>
      <c r="J20" s="44"/>
    </row>
    <row r="21" spans="1:10" ht="31.2" x14ac:dyDescent="0.3">
      <c r="A21" s="30" t="s">
        <v>53</v>
      </c>
      <c r="B21" s="32">
        <f>SUM(B22:B26)</f>
        <v>332204.40000000002</v>
      </c>
      <c r="C21" s="32">
        <f>SUM(C22:C26)</f>
        <v>681789.60000000009</v>
      </c>
      <c r="D21" s="32">
        <f>SUM(D22:D26)</f>
        <v>659195.60000000009</v>
      </c>
      <c r="E21" s="18">
        <f t="shared" si="5"/>
        <v>326991.20000000007</v>
      </c>
      <c r="F21" s="18">
        <f t="shared" si="6"/>
        <v>198.43072518003976</v>
      </c>
      <c r="G21" s="18">
        <f t="shared" si="7"/>
        <v>-22594</v>
      </c>
      <c r="H21" s="37">
        <f t="shared" si="8"/>
        <v>96.686074413572754</v>
      </c>
      <c r="I21" s="29"/>
      <c r="J21" s="44"/>
    </row>
    <row r="22" spans="1:10" ht="255" customHeight="1" x14ac:dyDescent="0.3">
      <c r="A22" s="29" t="s">
        <v>32</v>
      </c>
      <c r="B22" s="9">
        <v>1753.1</v>
      </c>
      <c r="C22" s="9">
        <v>3082.5</v>
      </c>
      <c r="D22" s="22">
        <v>3082.5</v>
      </c>
      <c r="E22" s="10">
        <f t="shared" si="5"/>
        <v>1329.4</v>
      </c>
      <c r="F22" s="10">
        <f t="shared" si="6"/>
        <v>175.8313844047687</v>
      </c>
      <c r="G22" s="10">
        <f t="shared" si="7"/>
        <v>0</v>
      </c>
      <c r="H22" s="38">
        <f t="shared" si="8"/>
        <v>100</v>
      </c>
      <c r="I22" s="29" t="s">
        <v>94</v>
      </c>
      <c r="J22" s="44"/>
    </row>
    <row r="23" spans="1:10" ht="156" customHeight="1" x14ac:dyDescent="0.3">
      <c r="A23" s="29" t="s">
        <v>33</v>
      </c>
      <c r="B23" s="9">
        <v>13968.9</v>
      </c>
      <c r="C23" s="9">
        <v>15354.1</v>
      </c>
      <c r="D23" s="21">
        <v>15354</v>
      </c>
      <c r="E23" s="10">
        <f t="shared" si="5"/>
        <v>1385.1000000000004</v>
      </c>
      <c r="F23" s="10">
        <f t="shared" si="6"/>
        <v>109.91559822176407</v>
      </c>
      <c r="G23" s="10">
        <f t="shared" si="7"/>
        <v>-0.1000000000003638</v>
      </c>
      <c r="H23" s="38">
        <f t="shared" si="8"/>
        <v>99.999348708162643</v>
      </c>
      <c r="I23" s="29" t="s">
        <v>73</v>
      </c>
      <c r="J23" s="44"/>
    </row>
    <row r="24" spans="1:10" ht="218.4" x14ac:dyDescent="0.3">
      <c r="A24" s="29" t="s">
        <v>34</v>
      </c>
      <c r="B24" s="9">
        <v>21328.9</v>
      </c>
      <c r="C24" s="9">
        <v>187458.4</v>
      </c>
      <c r="D24" s="21">
        <v>187458.3</v>
      </c>
      <c r="E24" s="10">
        <f t="shared" si="5"/>
        <v>166129.4</v>
      </c>
      <c r="F24" s="10">
        <f t="shared" si="6"/>
        <v>878.89342629015084</v>
      </c>
      <c r="G24" s="10">
        <f t="shared" si="7"/>
        <v>-0.10000000000582077</v>
      </c>
      <c r="H24" s="38">
        <f t="shared" si="8"/>
        <v>99.999946654831149</v>
      </c>
      <c r="I24" s="29" t="s">
        <v>74</v>
      </c>
      <c r="J24" s="44"/>
    </row>
    <row r="25" spans="1:10" ht="265.2" customHeight="1" x14ac:dyDescent="0.3">
      <c r="A25" s="29" t="s">
        <v>35</v>
      </c>
      <c r="B25" s="9">
        <v>269299.40000000002</v>
      </c>
      <c r="C25" s="9">
        <v>441512.8</v>
      </c>
      <c r="D25" s="21">
        <v>419029</v>
      </c>
      <c r="E25" s="10">
        <f t="shared" si="5"/>
        <v>149729.59999999998</v>
      </c>
      <c r="F25" s="10">
        <f t="shared" si="6"/>
        <v>155.59967827629765</v>
      </c>
      <c r="G25" s="10">
        <f t="shared" si="7"/>
        <v>-22483.799999999988</v>
      </c>
      <c r="H25" s="38">
        <f t="shared" si="8"/>
        <v>94.907554209073894</v>
      </c>
      <c r="I25" s="29" t="s">
        <v>75</v>
      </c>
      <c r="J25" s="44"/>
    </row>
    <row r="26" spans="1:10" ht="156" x14ac:dyDescent="0.3">
      <c r="A26" s="29" t="s">
        <v>36</v>
      </c>
      <c r="B26" s="9">
        <v>25854.1</v>
      </c>
      <c r="C26" s="9">
        <v>34381.800000000003</v>
      </c>
      <c r="D26" s="21">
        <v>34271.800000000003</v>
      </c>
      <c r="E26" s="10">
        <f t="shared" si="5"/>
        <v>8417.7000000000044</v>
      </c>
      <c r="F26" s="10">
        <f t="shared" si="6"/>
        <v>132.55847235061367</v>
      </c>
      <c r="G26" s="10">
        <f t="shared" si="7"/>
        <v>-110</v>
      </c>
      <c r="H26" s="38">
        <f t="shared" si="8"/>
        <v>99.680063289298403</v>
      </c>
      <c r="I26" s="29" t="s">
        <v>76</v>
      </c>
      <c r="J26" s="44"/>
    </row>
    <row r="27" spans="1:10" ht="31.2" x14ac:dyDescent="0.3">
      <c r="A27" s="30" t="s">
        <v>54</v>
      </c>
      <c r="B27" s="18">
        <f>SUM(B28:B31)</f>
        <v>871065.29999999993</v>
      </c>
      <c r="C27" s="18">
        <f>SUM(C28:C31)</f>
        <v>3475624.0999999996</v>
      </c>
      <c r="D27" s="20">
        <f>SUM(D28:D31)</f>
        <v>3390461.4000000004</v>
      </c>
      <c r="E27" s="18">
        <f t="shared" si="5"/>
        <v>2519396.1000000006</v>
      </c>
      <c r="F27" s="18">
        <f t="shared" si="6"/>
        <v>389.23159951383678</v>
      </c>
      <c r="G27" s="18">
        <f t="shared" si="7"/>
        <v>-85162.699999999255</v>
      </c>
      <c r="H27" s="37">
        <f t="shared" si="8"/>
        <v>97.549714884299505</v>
      </c>
      <c r="I27" s="29"/>
      <c r="J27" s="44"/>
    </row>
    <row r="28" spans="1:10" ht="234" x14ac:dyDescent="0.3">
      <c r="A28" s="29" t="s">
        <v>37</v>
      </c>
      <c r="B28" s="9">
        <v>465234.6</v>
      </c>
      <c r="C28" s="9">
        <v>2574518.2999999998</v>
      </c>
      <c r="D28" s="21">
        <v>2507163.9</v>
      </c>
      <c r="E28" s="10">
        <f t="shared" si="5"/>
        <v>2041929.2999999998</v>
      </c>
      <c r="F28" s="10">
        <f t="shared" si="6"/>
        <v>538.90314692845288</v>
      </c>
      <c r="G28" s="10">
        <f t="shared" si="7"/>
        <v>-67354.399999999907</v>
      </c>
      <c r="H28" s="38">
        <f t="shared" si="8"/>
        <v>97.383805739504751</v>
      </c>
      <c r="I28" s="29" t="s">
        <v>77</v>
      </c>
      <c r="J28" s="44"/>
    </row>
    <row r="29" spans="1:10" ht="296.39999999999998" x14ac:dyDescent="0.3">
      <c r="A29" s="29" t="s">
        <v>38</v>
      </c>
      <c r="B29" s="9">
        <v>258145</v>
      </c>
      <c r="C29" s="9">
        <v>650682.80000000005</v>
      </c>
      <c r="D29" s="21">
        <v>638223.1</v>
      </c>
      <c r="E29" s="10">
        <f t="shared" si="5"/>
        <v>380078.1</v>
      </c>
      <c r="F29" s="10">
        <f t="shared" si="6"/>
        <v>247.23434503864107</v>
      </c>
      <c r="G29" s="10">
        <f t="shared" si="7"/>
        <v>-12459.70000000007</v>
      </c>
      <c r="H29" s="38">
        <f t="shared" si="8"/>
        <v>98.08513456940922</v>
      </c>
      <c r="I29" s="29" t="s">
        <v>78</v>
      </c>
      <c r="J29" s="44"/>
    </row>
    <row r="30" spans="1:10" ht="171.6" x14ac:dyDescent="0.3">
      <c r="A30" s="29" t="s">
        <v>39</v>
      </c>
      <c r="B30" s="9">
        <v>117521.5</v>
      </c>
      <c r="C30" s="9">
        <v>214118.9</v>
      </c>
      <c r="D30" s="22">
        <v>208780.7</v>
      </c>
      <c r="E30" s="10">
        <f t="shared" si="5"/>
        <v>91259.200000000012</v>
      </c>
      <c r="F30" s="10">
        <f t="shared" si="6"/>
        <v>177.65319537276159</v>
      </c>
      <c r="G30" s="10">
        <f t="shared" si="7"/>
        <v>-5338.1999999999825</v>
      </c>
      <c r="H30" s="38">
        <f t="shared" si="8"/>
        <v>97.506899204133788</v>
      </c>
      <c r="I30" s="29" t="s">
        <v>79</v>
      </c>
      <c r="J30" s="44"/>
    </row>
    <row r="31" spans="1:10" ht="78" x14ac:dyDescent="0.3">
      <c r="A31" s="34" t="s">
        <v>48</v>
      </c>
      <c r="B31" s="9">
        <v>30164.2</v>
      </c>
      <c r="C31" s="9">
        <v>36304.1</v>
      </c>
      <c r="D31" s="22">
        <v>36293.699999999997</v>
      </c>
      <c r="E31" s="10">
        <f>D31-B31</f>
        <v>6129.4999999999964</v>
      </c>
      <c r="F31" s="10">
        <f>D31/B31*100</f>
        <v>120.32044609172461</v>
      </c>
      <c r="G31" s="10">
        <f>D31-C31</f>
        <v>-10.400000000001455</v>
      </c>
      <c r="H31" s="38">
        <f>D31/C31*100</f>
        <v>99.971353097859463</v>
      </c>
      <c r="I31" s="29" t="s">
        <v>93</v>
      </c>
      <c r="J31" s="44"/>
    </row>
    <row r="32" spans="1:10" ht="31.2" x14ac:dyDescent="0.3">
      <c r="A32" s="30" t="s">
        <v>55</v>
      </c>
      <c r="B32" s="18">
        <f>B33</f>
        <v>0</v>
      </c>
      <c r="C32" s="18">
        <f>C33</f>
        <v>45</v>
      </c>
      <c r="D32" s="20">
        <f t="shared" ref="D32" si="9">D33</f>
        <v>45</v>
      </c>
      <c r="E32" s="18">
        <f t="shared" si="5"/>
        <v>45</v>
      </c>
      <c r="F32" s="10"/>
      <c r="G32" s="18">
        <f t="shared" si="7"/>
        <v>0</v>
      </c>
      <c r="H32" s="37">
        <f t="shared" si="8"/>
        <v>100</v>
      </c>
      <c r="I32" s="29"/>
      <c r="J32" s="44"/>
    </row>
    <row r="33" spans="1:10" ht="93.6" x14ac:dyDescent="0.3">
      <c r="A33" s="29" t="s">
        <v>40</v>
      </c>
      <c r="B33" s="9"/>
      <c r="C33" s="10">
        <v>45</v>
      </c>
      <c r="D33" s="11">
        <v>45</v>
      </c>
      <c r="E33" s="10">
        <f>D33-B33</f>
        <v>45</v>
      </c>
      <c r="F33" s="10"/>
      <c r="G33" s="10">
        <f>D33-C33</f>
        <v>0</v>
      </c>
      <c r="H33" s="38">
        <f>D33/C33*100</f>
        <v>100</v>
      </c>
      <c r="I33" s="29" t="s">
        <v>67</v>
      </c>
      <c r="J33" s="44"/>
    </row>
    <row r="34" spans="1:10" x14ac:dyDescent="0.3">
      <c r="A34" s="30" t="s">
        <v>1</v>
      </c>
      <c r="B34" s="2">
        <f>SUM(B35:B40)</f>
        <v>1586191.6</v>
      </c>
      <c r="C34" s="2">
        <f>SUM(C35:C40)</f>
        <v>2020335.2999999998</v>
      </c>
      <c r="D34" s="4">
        <f>SUM(D35:D40)</f>
        <v>2010096.5999999999</v>
      </c>
      <c r="E34" s="2">
        <f t="shared" si="5"/>
        <v>423904.99999999977</v>
      </c>
      <c r="F34" s="2">
        <f t="shared" si="6"/>
        <v>126.72470337126988</v>
      </c>
      <c r="G34" s="2">
        <f t="shared" si="7"/>
        <v>-10238.699999999953</v>
      </c>
      <c r="H34" s="39">
        <f t="shared" si="8"/>
        <v>99.493217784196517</v>
      </c>
      <c r="I34" s="29"/>
      <c r="J34" s="44"/>
    </row>
    <row r="35" spans="1:10" ht="265.2" x14ac:dyDescent="0.3">
      <c r="A35" s="29" t="s">
        <v>41</v>
      </c>
      <c r="B35" s="9">
        <v>486989.5</v>
      </c>
      <c r="C35" s="10">
        <v>622665.80000000005</v>
      </c>
      <c r="D35" s="11">
        <v>620355</v>
      </c>
      <c r="E35" s="10">
        <f t="shared" si="5"/>
        <v>133365.5</v>
      </c>
      <c r="F35" s="10">
        <f t="shared" si="6"/>
        <v>127.38570338785537</v>
      </c>
      <c r="G35" s="10">
        <f t="shared" si="7"/>
        <v>-2310.8000000000466</v>
      </c>
      <c r="H35" s="38">
        <f t="shared" si="8"/>
        <v>99.628885993096134</v>
      </c>
      <c r="I35" s="29" t="s">
        <v>80</v>
      </c>
      <c r="J35" s="44"/>
    </row>
    <row r="36" spans="1:10" ht="343.2" x14ac:dyDescent="0.3">
      <c r="A36" s="34" t="s">
        <v>42</v>
      </c>
      <c r="B36" s="9">
        <v>812409.3</v>
      </c>
      <c r="C36" s="23">
        <v>1079037.2</v>
      </c>
      <c r="D36" s="24">
        <v>1072290.2</v>
      </c>
      <c r="E36" s="10">
        <f t="shared" si="5"/>
        <v>259880.89999999991</v>
      </c>
      <c r="F36" s="10">
        <f t="shared" si="6"/>
        <v>131.98891248536913</v>
      </c>
      <c r="G36" s="10">
        <f t="shared" si="7"/>
        <v>-6747</v>
      </c>
      <c r="H36" s="38">
        <f t="shared" si="8"/>
        <v>99.374720352551321</v>
      </c>
      <c r="I36" s="29" t="s">
        <v>81</v>
      </c>
      <c r="J36" s="44"/>
    </row>
    <row r="37" spans="1:10" ht="31.2" x14ac:dyDescent="0.3">
      <c r="A37" s="29" t="s">
        <v>49</v>
      </c>
      <c r="B37" s="9">
        <v>160606.1</v>
      </c>
      <c r="C37" s="23">
        <v>166153.4</v>
      </c>
      <c r="D37" s="24">
        <v>165746.5</v>
      </c>
      <c r="E37" s="10">
        <f>D37-B37</f>
        <v>5140.3999999999942</v>
      </c>
      <c r="F37" s="10">
        <f>D37/B37*100</f>
        <v>103.20062563003522</v>
      </c>
      <c r="G37" s="10">
        <f>D37-C37</f>
        <v>-406.89999999999418</v>
      </c>
      <c r="H37" s="38">
        <f>D37/C37*100</f>
        <v>99.755105823895278</v>
      </c>
      <c r="I37" s="29"/>
      <c r="J37" s="44"/>
    </row>
    <row r="38" spans="1:10" ht="93.6" x14ac:dyDescent="0.3">
      <c r="A38" s="29" t="s">
        <v>43</v>
      </c>
      <c r="B38" s="9">
        <v>1403.4</v>
      </c>
      <c r="C38" s="23">
        <v>959.4</v>
      </c>
      <c r="D38" s="24">
        <v>889.9</v>
      </c>
      <c r="E38" s="10">
        <f>D38-B38</f>
        <v>-513.50000000000011</v>
      </c>
      <c r="F38" s="10">
        <f>D38/B38*100</f>
        <v>63.41028929742054</v>
      </c>
      <c r="G38" s="10">
        <f>D38-C38</f>
        <v>-69.5</v>
      </c>
      <c r="H38" s="38">
        <f>D38/C38*100</f>
        <v>92.755889097352508</v>
      </c>
      <c r="I38" s="29" t="s">
        <v>82</v>
      </c>
      <c r="J38" s="44"/>
    </row>
    <row r="39" spans="1:10" ht="249.6" x14ac:dyDescent="0.3">
      <c r="A39" s="29" t="s">
        <v>44</v>
      </c>
      <c r="B39" s="9">
        <v>22197</v>
      </c>
      <c r="C39" s="23">
        <v>5589.3</v>
      </c>
      <c r="D39" s="24">
        <v>5588.7</v>
      </c>
      <c r="E39" s="10">
        <f t="shared" ref="E39:E40" si="10">D39-B39</f>
        <v>-16608.3</v>
      </c>
      <c r="F39" s="10">
        <f t="shared" ref="F39:F40" si="11">D39/B39*100</f>
        <v>25.177726719827003</v>
      </c>
      <c r="G39" s="10">
        <f t="shared" ref="G39:G40" si="12">D39-C39</f>
        <v>-0.6000000000003638</v>
      </c>
      <c r="H39" s="38">
        <f t="shared" ref="H39:H40" si="13">D39/C39*100</f>
        <v>99.989265203156023</v>
      </c>
      <c r="I39" s="29" t="s">
        <v>83</v>
      </c>
      <c r="J39" s="44"/>
    </row>
    <row r="40" spans="1:10" ht="171.6" x14ac:dyDescent="0.3">
      <c r="A40" s="29" t="s">
        <v>45</v>
      </c>
      <c r="B40" s="9">
        <v>102586.3</v>
      </c>
      <c r="C40" s="23">
        <v>145930.20000000001</v>
      </c>
      <c r="D40" s="24">
        <v>145226.29999999999</v>
      </c>
      <c r="E40" s="10">
        <f t="shared" si="10"/>
        <v>42639.999999999985</v>
      </c>
      <c r="F40" s="10">
        <f t="shared" si="11"/>
        <v>141.56500429394566</v>
      </c>
      <c r="G40" s="10">
        <f t="shared" si="12"/>
        <v>-703.90000000002328</v>
      </c>
      <c r="H40" s="38">
        <f t="shared" si="13"/>
        <v>99.517646107522623</v>
      </c>
      <c r="I40" s="29" t="s">
        <v>92</v>
      </c>
      <c r="J40" s="44"/>
    </row>
    <row r="41" spans="1:10" ht="31.2" x14ac:dyDescent="0.3">
      <c r="A41" s="30" t="s">
        <v>2</v>
      </c>
      <c r="B41" s="18">
        <f>SUM(B42:B42)</f>
        <v>238033.6</v>
      </c>
      <c r="C41" s="18">
        <f>SUM(C42:C42)</f>
        <v>302015.3</v>
      </c>
      <c r="D41" s="20">
        <f>SUM(D42:D42)</f>
        <v>300888.3</v>
      </c>
      <c r="E41" s="18">
        <f t="shared" si="5"/>
        <v>62854.699999999983</v>
      </c>
      <c r="F41" s="18">
        <f t="shared" si="6"/>
        <v>126.40580993607624</v>
      </c>
      <c r="G41" s="18">
        <f t="shared" si="7"/>
        <v>-1127</v>
      </c>
      <c r="H41" s="37">
        <f t="shared" si="8"/>
        <v>99.626840097173883</v>
      </c>
      <c r="I41" s="29"/>
      <c r="J41" s="44"/>
    </row>
    <row r="42" spans="1:10" ht="280.8" x14ac:dyDescent="0.3">
      <c r="A42" s="29" t="s">
        <v>46</v>
      </c>
      <c r="B42" s="9">
        <v>238033.6</v>
      </c>
      <c r="C42" s="10">
        <v>302015.3</v>
      </c>
      <c r="D42" s="11">
        <v>300888.3</v>
      </c>
      <c r="E42" s="10">
        <f t="shared" si="5"/>
        <v>62854.699999999983</v>
      </c>
      <c r="F42" s="10">
        <f t="shared" si="6"/>
        <v>126.40580993607624</v>
      </c>
      <c r="G42" s="10">
        <f t="shared" si="7"/>
        <v>-1127</v>
      </c>
      <c r="H42" s="38">
        <f t="shared" si="8"/>
        <v>99.626840097173883</v>
      </c>
      <c r="I42" s="29" t="s">
        <v>84</v>
      </c>
      <c r="J42" s="44"/>
    </row>
    <row r="43" spans="1:10" x14ac:dyDescent="0.3">
      <c r="A43" s="31" t="s">
        <v>3</v>
      </c>
      <c r="B43" s="3">
        <f>SUM(B44:B47)</f>
        <v>144267.4</v>
      </c>
      <c r="C43" s="3">
        <f>SUM(C44:C47)</f>
        <v>199101.8</v>
      </c>
      <c r="D43" s="12">
        <f t="shared" ref="D43" si="14">SUM(D44:D47)</f>
        <v>198510.3</v>
      </c>
      <c r="E43" s="2">
        <f t="shared" si="5"/>
        <v>54242.899999999994</v>
      </c>
      <c r="F43" s="2">
        <f t="shared" si="6"/>
        <v>137.59886155846712</v>
      </c>
      <c r="G43" s="2">
        <f t="shared" si="7"/>
        <v>-591.5</v>
      </c>
      <c r="H43" s="39">
        <f t="shared" si="8"/>
        <v>99.702915794834595</v>
      </c>
      <c r="I43" s="29"/>
      <c r="J43" s="44"/>
    </row>
    <row r="44" spans="1:10" ht="78" x14ac:dyDescent="0.3">
      <c r="A44" s="29" t="s">
        <v>47</v>
      </c>
      <c r="B44" s="21">
        <v>13435.3</v>
      </c>
      <c r="C44" s="25">
        <v>16552.900000000001</v>
      </c>
      <c r="D44" s="21">
        <v>16552.900000000001</v>
      </c>
      <c r="E44" s="10">
        <f t="shared" si="5"/>
        <v>3117.6000000000022</v>
      </c>
      <c r="F44" s="10">
        <f t="shared" si="6"/>
        <v>123.20454325545394</v>
      </c>
      <c r="G44" s="10">
        <f t="shared" si="7"/>
        <v>0</v>
      </c>
      <c r="H44" s="38">
        <f t="shared" si="8"/>
        <v>100</v>
      </c>
      <c r="I44" s="29" t="s">
        <v>85</v>
      </c>
      <c r="J44" s="44"/>
    </row>
    <row r="45" spans="1:10" ht="124.8" x14ac:dyDescent="0.3">
      <c r="A45" s="29" t="s">
        <v>9</v>
      </c>
      <c r="B45" s="22">
        <v>16955.5</v>
      </c>
      <c r="C45" s="9">
        <v>28874.6</v>
      </c>
      <c r="D45" s="22">
        <v>28670.799999999999</v>
      </c>
      <c r="E45" s="10">
        <f t="shared" si="5"/>
        <v>11715.3</v>
      </c>
      <c r="F45" s="10">
        <f t="shared" si="6"/>
        <v>169.09439414939104</v>
      </c>
      <c r="G45" s="10">
        <f t="shared" si="7"/>
        <v>-203.79999999999927</v>
      </c>
      <c r="H45" s="38">
        <f t="shared" si="8"/>
        <v>99.294189356735686</v>
      </c>
      <c r="I45" s="29" t="s">
        <v>91</v>
      </c>
      <c r="J45" s="44"/>
    </row>
    <row r="46" spans="1:10" ht="156" x14ac:dyDescent="0.3">
      <c r="A46" s="29" t="s">
        <v>10</v>
      </c>
      <c r="B46" s="22">
        <v>111648.8</v>
      </c>
      <c r="C46" s="9">
        <v>151198.5</v>
      </c>
      <c r="D46" s="21">
        <v>150811.1</v>
      </c>
      <c r="E46" s="10">
        <f t="shared" si="5"/>
        <v>39162.300000000003</v>
      </c>
      <c r="F46" s="10">
        <f t="shared" si="6"/>
        <v>135.07632863049133</v>
      </c>
      <c r="G46" s="10">
        <f t="shared" si="7"/>
        <v>-387.39999999999418</v>
      </c>
      <c r="H46" s="38">
        <f t="shared" si="8"/>
        <v>99.743780526923217</v>
      </c>
      <c r="I46" s="29" t="s">
        <v>86</v>
      </c>
      <c r="J46" s="44"/>
    </row>
    <row r="47" spans="1:10" ht="187.2" x14ac:dyDescent="0.3">
      <c r="A47" s="29" t="s">
        <v>56</v>
      </c>
      <c r="B47" s="22">
        <v>2227.8000000000002</v>
      </c>
      <c r="C47" s="9">
        <v>2475.8000000000002</v>
      </c>
      <c r="D47" s="21">
        <v>2475.5</v>
      </c>
      <c r="E47" s="10">
        <f t="shared" si="5"/>
        <v>247.69999999999982</v>
      </c>
      <c r="F47" s="10">
        <f t="shared" si="6"/>
        <v>111.11859233324356</v>
      </c>
      <c r="G47" s="10">
        <f t="shared" si="7"/>
        <v>-0.3000000000001819</v>
      </c>
      <c r="H47" s="38">
        <f t="shared" si="8"/>
        <v>99.987882704580329</v>
      </c>
      <c r="I47" s="29" t="s">
        <v>87</v>
      </c>
      <c r="J47" s="44"/>
    </row>
    <row r="48" spans="1:10" ht="31.2" x14ac:dyDescent="0.3">
      <c r="A48" s="30" t="s">
        <v>4</v>
      </c>
      <c r="B48" s="32">
        <f>SUM(B50:B51)</f>
        <v>404979.30000000005</v>
      </c>
      <c r="C48" s="32">
        <f>SUM(C49:C51)</f>
        <v>507492.6</v>
      </c>
      <c r="D48" s="32">
        <f>SUM(D49:D51)</f>
        <v>507235.60000000003</v>
      </c>
      <c r="E48" s="18">
        <f t="shared" si="5"/>
        <v>102256.29999999999</v>
      </c>
      <c r="F48" s="18">
        <f t="shared" si="6"/>
        <v>125.24975967907494</v>
      </c>
      <c r="G48" s="18">
        <f t="shared" si="7"/>
        <v>-256.99999999994179</v>
      </c>
      <c r="H48" s="37">
        <f t="shared" si="8"/>
        <v>99.949358867498773</v>
      </c>
      <c r="I48" s="29"/>
      <c r="J48" s="44"/>
    </row>
    <row r="49" spans="1:10" ht="109.2" x14ac:dyDescent="0.3">
      <c r="A49" s="45" t="s">
        <v>61</v>
      </c>
      <c r="B49" s="46"/>
      <c r="C49" s="9">
        <v>27637.4</v>
      </c>
      <c r="D49" s="9">
        <v>27637.3</v>
      </c>
      <c r="E49" s="10">
        <f t="shared" si="5"/>
        <v>27637.3</v>
      </c>
      <c r="F49" s="18"/>
      <c r="G49" s="10">
        <f t="shared" si="7"/>
        <v>-0.10000000000218279</v>
      </c>
      <c r="H49" s="38">
        <f t="shared" si="8"/>
        <v>99.999638171463303</v>
      </c>
      <c r="I49" s="34" t="s">
        <v>97</v>
      </c>
      <c r="J49" s="44"/>
    </row>
    <row r="50" spans="1:10" ht="156" x14ac:dyDescent="0.3">
      <c r="A50" s="29" t="s">
        <v>11</v>
      </c>
      <c r="B50" s="9">
        <v>184415.1</v>
      </c>
      <c r="C50" s="9">
        <v>256761.60000000001</v>
      </c>
      <c r="D50" s="22">
        <v>256761.60000000001</v>
      </c>
      <c r="E50" s="10">
        <f t="shared" si="5"/>
        <v>72346.5</v>
      </c>
      <c r="F50" s="10">
        <f t="shared" si="6"/>
        <v>139.23024741466398</v>
      </c>
      <c r="G50" s="10">
        <f t="shared" si="7"/>
        <v>0</v>
      </c>
      <c r="H50" s="38">
        <f t="shared" si="8"/>
        <v>100</v>
      </c>
      <c r="I50" s="29" t="s">
        <v>88</v>
      </c>
      <c r="J50" s="44"/>
    </row>
    <row r="51" spans="1:10" ht="31.2" x14ac:dyDescent="0.3">
      <c r="A51" s="29" t="s">
        <v>57</v>
      </c>
      <c r="B51" s="9">
        <v>220564.2</v>
      </c>
      <c r="C51" s="9">
        <v>223093.6</v>
      </c>
      <c r="D51" s="22">
        <v>222836.7</v>
      </c>
      <c r="E51" s="10">
        <f t="shared" ref="E51" si="15">D51-B51</f>
        <v>2272.5</v>
      </c>
      <c r="F51" s="10">
        <f t="shared" si="6"/>
        <v>101.03031226282415</v>
      </c>
      <c r="G51" s="10">
        <f t="shared" ref="G51" si="16">D51-C51</f>
        <v>-256.89999999999418</v>
      </c>
      <c r="H51" s="38">
        <f t="shared" ref="H51" si="17">D51/C51*100</f>
        <v>99.884846539748338</v>
      </c>
      <c r="I51" s="29"/>
      <c r="J51" s="44"/>
    </row>
    <row r="52" spans="1:10" ht="31.2" x14ac:dyDescent="0.3">
      <c r="A52" s="30" t="s">
        <v>5</v>
      </c>
      <c r="B52" s="32">
        <f>SUM(B53:B54)</f>
        <v>24400.7</v>
      </c>
      <c r="C52" s="32">
        <f>SUM(C53:C54)</f>
        <v>32968.400000000001</v>
      </c>
      <c r="D52" s="33">
        <f>SUM(D53:D54)</f>
        <v>32968.400000000001</v>
      </c>
      <c r="E52" s="18">
        <f t="shared" si="5"/>
        <v>8567.7000000000007</v>
      </c>
      <c r="F52" s="18">
        <f t="shared" si="6"/>
        <v>135.11251726384899</v>
      </c>
      <c r="G52" s="18">
        <f t="shared" si="7"/>
        <v>0</v>
      </c>
      <c r="H52" s="37">
        <f t="shared" si="8"/>
        <v>100</v>
      </c>
      <c r="I52" s="29"/>
      <c r="J52" s="44"/>
    </row>
    <row r="53" spans="1:10" ht="46.8" x14ac:dyDescent="0.3">
      <c r="A53" s="29" t="s">
        <v>12</v>
      </c>
      <c r="B53" s="9">
        <v>12207.6</v>
      </c>
      <c r="C53" s="9">
        <v>16992.3</v>
      </c>
      <c r="D53" s="22">
        <v>16992.3</v>
      </c>
      <c r="E53" s="10">
        <f t="shared" ref="E53:E54" si="18">D53-B53</f>
        <v>4784.6999999999989</v>
      </c>
      <c r="F53" s="10">
        <f t="shared" ref="F53:F54" si="19">D53/B53*100</f>
        <v>139.19443625282611</v>
      </c>
      <c r="G53" s="10">
        <f t="shared" ref="G53:G54" si="20">D53-C53</f>
        <v>0</v>
      </c>
      <c r="H53" s="38">
        <f t="shared" ref="H53:H54" si="21">D53/C53*100</f>
        <v>100</v>
      </c>
      <c r="I53" s="29" t="s">
        <v>89</v>
      </c>
      <c r="J53" s="44"/>
    </row>
    <row r="54" spans="1:10" ht="78" x14ac:dyDescent="0.3">
      <c r="A54" s="29" t="s">
        <v>13</v>
      </c>
      <c r="B54" s="25">
        <v>12193.1</v>
      </c>
      <c r="C54" s="25">
        <v>15976.1</v>
      </c>
      <c r="D54" s="21">
        <v>15976.1</v>
      </c>
      <c r="E54" s="10">
        <f t="shared" si="18"/>
        <v>3783</v>
      </c>
      <c r="F54" s="10">
        <f t="shared" si="19"/>
        <v>131.02574406836652</v>
      </c>
      <c r="G54" s="10">
        <f t="shared" si="20"/>
        <v>0</v>
      </c>
      <c r="H54" s="38">
        <f t="shared" si="21"/>
        <v>100</v>
      </c>
      <c r="I54" s="29" t="s">
        <v>90</v>
      </c>
      <c r="J54" s="44"/>
    </row>
    <row r="55" spans="1:10" ht="46.8" x14ac:dyDescent="0.3">
      <c r="A55" s="30" t="s">
        <v>6</v>
      </c>
      <c r="B55" s="32">
        <f>B56</f>
        <v>50</v>
      </c>
      <c r="C55" s="32">
        <f t="shared" ref="C55:D55" si="22">C56</f>
        <v>53</v>
      </c>
      <c r="D55" s="32">
        <f t="shared" si="22"/>
        <v>51.8</v>
      </c>
      <c r="E55" s="32">
        <f t="shared" ref="E55" si="23">E56</f>
        <v>1.7999999999999972</v>
      </c>
      <c r="F55" s="32">
        <f t="shared" ref="F55" si="24">F56</f>
        <v>103.60000000000001</v>
      </c>
      <c r="G55" s="32">
        <f t="shared" ref="G55" si="25">G56</f>
        <v>-1.2000000000000028</v>
      </c>
      <c r="H55" s="40">
        <f t="shared" ref="H55" si="26">H56</f>
        <v>97.735849056603769</v>
      </c>
      <c r="I55" s="29"/>
      <c r="J55" s="44"/>
    </row>
    <row r="56" spans="1:10" ht="62.4" x14ac:dyDescent="0.3">
      <c r="A56" s="29" t="s">
        <v>14</v>
      </c>
      <c r="B56" s="9">
        <v>50</v>
      </c>
      <c r="C56" s="9">
        <v>53</v>
      </c>
      <c r="D56" s="21">
        <v>51.8</v>
      </c>
      <c r="E56" s="10">
        <f t="shared" ref="E56" si="27">D56-B56</f>
        <v>1.7999999999999972</v>
      </c>
      <c r="F56" s="10">
        <f t="shared" ref="F56" si="28">D56/B56*100</f>
        <v>103.60000000000001</v>
      </c>
      <c r="G56" s="10">
        <f t="shared" ref="G56" si="29">D56-C56</f>
        <v>-1.2000000000000028</v>
      </c>
      <c r="H56" s="38">
        <f t="shared" ref="H56" si="30">D56/C56*100</f>
        <v>97.735849056603769</v>
      </c>
      <c r="I56" s="29"/>
      <c r="J56" s="44"/>
    </row>
    <row r="57" spans="1:10" x14ac:dyDescent="0.3">
      <c r="A57" s="27" t="s">
        <v>7</v>
      </c>
      <c r="B57" s="3">
        <f>B9+B18+B21+B27+B32+B34+B41+B43+B48+B52+B55</f>
        <v>4079491.7</v>
      </c>
      <c r="C57" s="3">
        <f>C9+C18+C21+C27+C32+C34+C41+C43+C48+C52+C55</f>
        <v>7853631.2999999989</v>
      </c>
      <c r="D57" s="3">
        <f>D9+D18+D21+D27+D32+D34+D41+D43+D48+D52+D55</f>
        <v>7730723.6999999993</v>
      </c>
      <c r="E57" s="3">
        <f>E9+E18+E21+E27+E32+E34+E41+E43+E48+E52+E55</f>
        <v>3651232.0000000005</v>
      </c>
      <c r="F57" s="26">
        <f t="shared" ref="F57" si="31">D57/B57*100</f>
        <v>189.50213086596054</v>
      </c>
      <c r="G57" s="3">
        <f>G9+G18+G21+G27+G32+G34+G41+G43+G48+G52+G55</f>
        <v>-122907.59999999919</v>
      </c>
      <c r="H57" s="41">
        <f t="shared" ref="H57" si="32">D57/C57*100</f>
        <v>98.435022026053105</v>
      </c>
      <c r="I57" s="19"/>
    </row>
  </sheetData>
  <mergeCells count="12">
    <mergeCell ref="F1:H1"/>
    <mergeCell ref="I5:I7"/>
    <mergeCell ref="E6:F6"/>
    <mergeCell ref="G6:H6"/>
    <mergeCell ref="A5:A7"/>
    <mergeCell ref="B5:B7"/>
    <mergeCell ref="C5:C7"/>
    <mergeCell ref="D5:D7"/>
    <mergeCell ref="E5:H5"/>
    <mergeCell ref="F4:I4"/>
    <mergeCell ref="A3:I3"/>
    <mergeCell ref="A2:I2"/>
  </mergeCells>
  <pageMargins left="0.70866141732283472" right="0.70866141732283472" top="0.74803149606299213" bottom="0.74803149606299213" header="0.31496062992125984" footer="0.31496062992125984"/>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А. Умнова</dc:creator>
  <cp:lastModifiedBy>Терскова</cp:lastModifiedBy>
  <cp:lastPrinted>2023-05-05T00:51:19Z</cp:lastPrinted>
  <dcterms:created xsi:type="dcterms:W3CDTF">2016-11-01T02:41:21Z</dcterms:created>
  <dcterms:modified xsi:type="dcterms:W3CDTF">2024-05-07T03:41:12Z</dcterms:modified>
</cp:coreProperties>
</file>