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1"/>
  </bookViews>
  <sheets>
    <sheet name="Доходы" sheetId="1" r:id="rId1"/>
    <sheet name="Расходы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50" i="2" l="1"/>
  <c r="E50" i="2"/>
  <c r="F50" i="2"/>
  <c r="C50" i="2"/>
  <c r="C21" i="2"/>
  <c r="E24" i="1" l="1"/>
  <c r="B36" i="1"/>
  <c r="B35" i="1"/>
  <c r="C36" i="1" l="1"/>
  <c r="C35" i="1" s="1"/>
  <c r="D36" i="1"/>
  <c r="D35" i="1" s="1"/>
  <c r="E36" i="1"/>
  <c r="E35" i="1" s="1"/>
  <c r="C30" i="1"/>
  <c r="D30" i="1"/>
  <c r="E30" i="1"/>
  <c r="C24" i="1"/>
  <c r="D24" i="1"/>
  <c r="C18" i="1"/>
  <c r="D18" i="1"/>
  <c r="E18" i="1"/>
  <c r="C13" i="1"/>
  <c r="D13" i="1"/>
  <c r="E13" i="1"/>
  <c r="C10" i="1"/>
  <c r="D10" i="1"/>
  <c r="E10" i="1"/>
  <c r="B18" i="1"/>
  <c r="B30" i="1"/>
  <c r="B24" i="1"/>
  <c r="B13" i="1"/>
  <c r="D9" i="1" l="1"/>
  <c r="D41" i="1" s="1"/>
  <c r="E9" i="1"/>
  <c r="E41" i="1" s="1"/>
  <c r="C9" i="1"/>
  <c r="C41" i="1" s="1"/>
  <c r="D57" i="2"/>
  <c r="E57" i="2"/>
  <c r="F54" i="2"/>
  <c r="F45" i="2"/>
  <c r="F42" i="2"/>
  <c r="F35" i="2"/>
  <c r="F33" i="2"/>
  <c r="F28" i="2"/>
  <c r="F21" i="2"/>
  <c r="F18" i="2"/>
  <c r="F9" i="2"/>
  <c r="B10" i="1" l="1"/>
  <c r="B9" i="1" l="1"/>
  <c r="B41" i="1" s="1"/>
  <c r="F57" i="2"/>
  <c r="F59" i="2" s="1"/>
  <c r="C57" i="2"/>
  <c r="E54" i="2"/>
  <c r="D54" i="2"/>
  <c r="C54" i="2"/>
  <c r="E45" i="2"/>
  <c r="D45" i="2"/>
  <c r="C45" i="2"/>
  <c r="E42" i="2"/>
  <c r="D42" i="2"/>
  <c r="C42" i="2"/>
  <c r="E35" i="2"/>
  <c r="D35" i="2"/>
  <c r="C35" i="2"/>
  <c r="E33" i="2"/>
  <c r="D33" i="2"/>
  <c r="C33" i="2"/>
  <c r="E28" i="2"/>
  <c r="D28" i="2"/>
  <c r="C28" i="2"/>
  <c r="E21" i="2"/>
  <c r="D21" i="2"/>
  <c r="E18" i="2"/>
  <c r="D18" i="2"/>
  <c r="C18" i="2"/>
  <c r="E9" i="2"/>
  <c r="D9" i="2"/>
  <c r="C9" i="2"/>
  <c r="C59" i="2" l="1"/>
  <c r="E59" i="2"/>
  <c r="D59" i="2"/>
</calcChain>
</file>

<file path=xl/sharedStrings.xml><?xml version="1.0" encoding="utf-8"?>
<sst xmlns="http://schemas.openxmlformats.org/spreadsheetml/2006/main" count="151" uniqueCount="147">
  <si>
    <t>тыс. рублей</t>
  </si>
  <si>
    <t>НАИМЕНОВАНИЕ РАСХОДОВ</t>
  </si>
  <si>
    <t>ВСЕГО РАСХОДОВ</t>
  </si>
  <si>
    <t>Сведения</t>
  </si>
  <si>
    <t>СВЕДЕНИЯ</t>
  </si>
  <si>
    <t xml:space="preserve">НАИМЕНОВАНИЕ ДОХОДОВ 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</si>
  <si>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</si>
  <si>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</si>
  <si>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</si>
  <si>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</si>
  <si>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</si>
  <si>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</si>
  <si>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</si>
  <si>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</si>
  <si>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</si>
  <si>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</si>
  <si>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</si>
  <si>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</si>
  <si>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</si>
  <si>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</si>
  <si>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</si>
  <si>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</si>
  <si>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</si>
  <si>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</si>
  <si>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</si>
  <si>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</si>
  <si>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</si>
  <si>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</si>
  <si>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</si>
  <si>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</si>
  <si>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</si>
  <si>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бюджетной системы Российской Федерации</t>
  </si>
  <si>
    <t>Региональный Фонд софинансирования расходов</t>
  </si>
  <si>
    <t>Региональный Фонд компенсаций</t>
  </si>
  <si>
    <t>Иные межбюджетные  трансферты</t>
  </si>
  <si>
    <t>Итого доходов</t>
  </si>
  <si>
    <t>Код раздела, подраздела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</si>
  <si>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</si>
  <si>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</si>
  <si>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</si>
  <si>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</si>
  <si>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</si>
  <si>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</si>
  <si>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</si>
  <si>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0105</t>
  </si>
  <si>
    <t>0106</t>
  </si>
  <si>
    <t>0107</t>
  </si>
  <si>
    <t>0111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</si>
  <si>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</si>
  <si>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</si>
  <si>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</si>
  <si>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</si>
  <si>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</si>
  <si>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Другие вопросы в области образования</t>
  </si>
  <si>
    <t>Национальная безопасность и правоохранительная деятельность</t>
  </si>
  <si>
    <t>0300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</si>
  <si>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</si>
  <si>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</si>
  <si>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</si>
  <si>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</si>
  <si>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</si>
  <si>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</si>
  <si>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</si>
  <si>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</si>
  <si>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</si>
  <si>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</si>
  <si>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</si>
  <si>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</si>
  <si>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</si>
  <si>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</si>
  <si>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</si>
  <si>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</si>
  <si>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</si>
  <si>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</si>
  <si>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</si>
  <si>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</si>
  <si>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</si>
  <si>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</si>
  <si>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</si>
  <si>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</si>
  <si>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</si>
  <si>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</si>
  <si>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</si>
  <si>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</si>
  <si>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</si>
  <si>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</si>
  <si>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</si>
  <si>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</si>
  <si>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</si>
  <si>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</si>
  <si>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</si>
  <si>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1300</t>
  </si>
  <si>
    <t>1301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</si>
  <si>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</si>
  <si>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</si>
  <si>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</si>
  <si>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</si>
  <si>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</si>
  <si>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Национальная экономика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</si>
  <si>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</si>
  <si>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</si>
  <si>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</si>
  <si>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</si>
  <si>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</si>
  <si>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</si>
  <si>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</si>
  <si>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 xml:space="preserve">Образование  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</si>
  <si>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</si>
  <si>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</si>
  <si>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</si>
  <si>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</si>
  <si>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Культура</t>
  </si>
  <si>
    <t xml:space="preserve">Культура и кинематография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</si>
  <si>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</si>
  <si>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</si>
  <si>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</si>
  <si>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</si>
  <si>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</si>
  <si>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</si>
  <si>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</si>
  <si>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</si>
  <si>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</si>
  <si>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</si>
  <si>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</si>
  <si>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</si>
  <si>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</si>
  <si>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</si>
  <si>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</si>
  <si>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</si>
  <si>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</si>
  <si>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</si>
  <si>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Акцизы по подакцизным товарам (продукции), производимым на территории Российской Федерации</t>
  </si>
  <si>
    <t>Налог, взимаемый в связи с  применением упрощенной системы налогообложения</t>
  </si>
  <si>
    <t>(тыс. рублей)</t>
  </si>
  <si>
    <t>0707</t>
  </si>
  <si>
    <t xml:space="preserve">Молодежная политика </t>
  </si>
  <si>
    <t>Решение Собрания МО "Холмский городской округ" от 20.12.2018 № 7/6-51 (первоначальный бюджет)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</si>
  <si>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матермальных запасов по указанному имуществу</t>
  </si>
  <si>
    <t>о внесенных изменениях в первоначальный бюджет муниципального образования "Холмский городской округ" (доходы) за 2019 год</t>
  </si>
  <si>
    <t>Решение Собрания МО "Холмский городской округ" от 27.06.2019 № 13/6-115</t>
  </si>
  <si>
    <t>Решение Собрания МО "Холмский городской округ" от26.09.2019 № 18/6-139</t>
  </si>
  <si>
    <t>Решение Собрания МО "Холмский городской округ" от 26.12.2019 № 22/6-168</t>
  </si>
  <si>
    <t>о внесенных изменениях в первоначальный бюджет муниципального образования "Холмский городской округ" (расходы) за 2019 год</t>
  </si>
  <si>
    <t>0402</t>
  </si>
  <si>
    <t>Топливно-энергетический комплекс</t>
  </si>
  <si>
    <t>1105</t>
  </si>
  <si>
    <t>Другие вопросы в области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</si>
</sst>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</cellStyleXfs>
  <cellXfs count="104">
    <xf numFmtId="0" fontId="0" fillId="0" borderId="0" xfId="0"/>
    <xf numFmtId="0" fontId="1" fillId="0" borderId="0" xfId="0" applyFont="1"/>
    <xf numFmtId="0" fontId="3" fillId="0" borderId="0" xfId="1" applyNumberFormat="1" applyFont="1" applyFill="1" applyBorder="1" applyAlignment="1" applyProtection="1">
      <alignment vertical="top" wrapText="1"/>
    </xf>
    <xf numFmtId="3" fontId="3" fillId="0" borderId="0" xfId="1" applyNumberFormat="1" applyFont="1" applyFill="1" applyBorder="1" applyAlignment="1" applyProtection="1">
      <alignment horizontal="center" vertical="top" wrapText="1"/>
    </xf>
    <xf numFmtId="164" fontId="3" fillId="0" borderId="0" xfId="1" applyNumberFormat="1" applyFont="1" applyFill="1" applyBorder="1" applyAlignment="1" applyProtection="1">
      <alignment vertical="top" wrapText="1"/>
    </xf>
    <xf numFmtId="3" fontId="3" fillId="0" borderId="0" xfId="1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3" fontId="6" fillId="0" borderId="2" xfId="1" applyNumberFormat="1" applyFont="1" applyFill="1" applyBorder="1" applyAlignment="1" applyProtection="1">
      <alignment horizontal="center" vertical="center" wrapText="1"/>
    </xf>
    <xf numFmtId="3" fontId="4" fillId="0" borderId="2" xfId="1" applyNumberFormat="1" applyFont="1" applyFill="1" applyBorder="1" applyAlignment="1" applyProtection="1">
      <alignment horizontal="center" vertical="top" wrapText="1"/>
    </xf>
    <xf numFmtId="3" fontId="6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 applyProtection="1">
      <alignment horizontal="center" wrapText="1"/>
    </xf>
    <xf numFmtId="164" fontId="4" fillId="0" borderId="2" xfId="1" applyNumberFormat="1" applyFont="1" applyFill="1" applyBorder="1" applyAlignment="1" applyProtection="1">
      <alignment horizontal="center" wrapText="1"/>
    </xf>
    <xf numFmtId="164" fontId="1" fillId="0" borderId="2" xfId="1" applyNumberFormat="1" applyFont="1" applyFill="1" applyBorder="1" applyAlignment="1">
      <alignment horizontal="center" vertical="top" wrapText="1"/>
    </xf>
    <xf numFmtId="164" fontId="1" fillId="0" borderId="2" xfId="1" applyNumberFormat="1" applyFont="1" applyFill="1" applyBorder="1" applyAlignment="1" applyProtection="1">
      <alignment horizontal="center" vertical="top" wrapText="1"/>
    </xf>
    <xf numFmtId="164" fontId="3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 applyProtection="1">
      <alignment horizontal="center" vertical="top" wrapText="1"/>
    </xf>
    <xf numFmtId="164" fontId="4" fillId="0" borderId="2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1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horizontal="center"/>
    </xf>
    <xf numFmtId="164" fontId="1" fillId="0" borderId="2" xfId="1" applyNumberFormat="1" applyFont="1" applyFill="1" applyBorder="1" applyAlignment="1" applyProtection="1">
      <alignment horizontal="center" wrapText="1"/>
    </xf>
    <xf numFmtId="164" fontId="3" fillId="0" borderId="2" xfId="1" applyNumberFormat="1" applyFont="1" applyFill="1" applyBorder="1" applyAlignment="1">
      <alignment horizontal="center" vertical="top"/>
    </xf>
    <xf numFmtId="164" fontId="3" fillId="0" borderId="2" xfId="1" applyNumberFormat="1" applyFont="1" applyFill="1" applyBorder="1" applyAlignment="1">
      <alignment horizontal="center" vertical="top" wrapText="1"/>
    </xf>
    <xf numFmtId="164" fontId="3" fillId="0" borderId="2" xfId="1" applyNumberFormat="1" applyFont="1" applyFill="1" applyBorder="1" applyAlignment="1">
      <alignment horizontal="center" wrapText="1"/>
    </xf>
    <xf numFmtId="164" fontId="1" fillId="0" borderId="2" xfId="1" applyNumberFormat="1" applyFont="1" applyFill="1" applyBorder="1" applyAlignment="1" applyProtection="1">
      <alignment horizontal="center" vertical="top"/>
    </xf>
    <xf numFmtId="164" fontId="3" fillId="0" borderId="2" xfId="1" applyNumberFormat="1" applyFont="1" applyFill="1" applyBorder="1" applyAlignment="1" applyProtection="1">
      <alignment horizontal="center" vertical="top"/>
    </xf>
    <xf numFmtId="164" fontId="6" fillId="0" borderId="2" xfId="1" applyNumberFormat="1" applyFont="1" applyFill="1" applyBorder="1" applyAlignment="1" applyProtection="1">
      <alignment horizontal="center" vertical="top"/>
    </xf>
    <xf numFmtId="164" fontId="4" fillId="0" borderId="2" xfId="1" applyNumberFormat="1" applyFont="1" applyFill="1" applyBorder="1" applyAlignment="1" applyProtection="1">
      <alignment horizontal="center" vertical="top"/>
    </xf>
    <xf numFmtId="164" fontId="1" fillId="0" borderId="2" xfId="1" applyNumberFormat="1" applyFont="1" applyFill="1" applyBorder="1" applyAlignment="1">
      <alignment horizontal="center" vertical="top"/>
    </xf>
    <xf numFmtId="164" fontId="6" fillId="0" borderId="2" xfId="1" applyNumberFormat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center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0" fontId="7" fillId="0" borderId="0" xfId="1" applyNumberFormat="1" applyFont="1" applyFill="1" applyBorder="1" applyAlignment="1" applyProtection="1">
      <alignment vertical="top" wrapText="1"/>
    </xf>
    <xf numFmtId="3" fontId="7" fillId="0" borderId="0" xfId="1" applyNumberFormat="1" applyFont="1" applyFill="1" applyBorder="1" applyAlignment="1" applyProtection="1">
      <alignment horizontal="center" vertical="top" wrapText="1"/>
    </xf>
    <xf numFmtId="3" fontId="7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10" fillId="0" borderId="2" xfId="1" applyNumberFormat="1" applyFont="1" applyFill="1" applyBorder="1" applyAlignment="1" applyProtection="1">
      <alignment horizontal="center" vertical="top" wrapText="1"/>
    </xf>
    <xf numFmtId="3" fontId="10" fillId="0" borderId="2" xfId="1" applyNumberFormat="1" applyFont="1" applyFill="1" applyBorder="1" applyAlignment="1" applyProtection="1">
      <alignment horizontal="center" vertical="top" wrapText="1"/>
    </xf>
    <xf numFmtId="3" fontId="11" fillId="0" borderId="2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3" fillId="0" borderId="0" xfId="1" applyNumberFormat="1" applyFont="1" applyFill="1" applyBorder="1" applyAlignment="1" applyProtection="1">
      <alignment horizontal="right" vertical="top"/>
    </xf>
    <xf numFmtId="3" fontId="6" fillId="0" borderId="5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top"/>
    </xf>
    <xf numFmtId="49" fontId="6" fillId="0" borderId="9" xfId="1" applyNumberFormat="1" applyFont="1" applyFill="1" applyBorder="1" applyAlignment="1" applyProtection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top" wrapText="1"/>
    </xf>
    <xf numFmtId="49" fontId="5" fillId="0" borderId="9" xfId="1" applyNumberFormat="1" applyFont="1" applyFill="1" applyBorder="1" applyAlignment="1">
      <alignment horizontal="center" wrapText="1"/>
    </xf>
    <xf numFmtId="49" fontId="6" fillId="0" borderId="9" xfId="1" applyNumberFormat="1" applyFont="1" applyFill="1" applyBorder="1" applyAlignment="1" applyProtection="1">
      <alignment horizontal="center" vertical="top" wrapText="1"/>
    </xf>
    <xf numFmtId="49" fontId="6" fillId="0" borderId="9" xfId="1" applyNumberFormat="1" applyFont="1" applyFill="1" applyBorder="1" applyAlignment="1">
      <alignment horizontal="center" vertical="top" wrapText="1"/>
    </xf>
    <xf numFmtId="49" fontId="6" fillId="0" borderId="9" xfId="1" applyNumberFormat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top" wrapText="1"/>
    </xf>
    <xf numFmtId="49" fontId="6" fillId="0" borderId="9" xfId="1" applyNumberFormat="1" applyFont="1" applyFill="1" applyBorder="1" applyAlignment="1" applyProtection="1">
      <alignment horizontal="center" vertical="top"/>
    </xf>
    <xf numFmtId="49" fontId="6" fillId="0" borderId="9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/>
    </xf>
    <xf numFmtId="49" fontId="6" fillId="0" borderId="5" xfId="1" applyNumberFormat="1" applyFont="1" applyFill="1" applyBorder="1" applyAlignment="1" applyProtection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top"/>
    </xf>
    <xf numFmtId="0" fontId="10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164" fontId="6" fillId="0" borderId="2" xfId="1" applyNumberFormat="1" applyFont="1" applyFill="1" applyBorder="1" applyAlignment="1">
      <alignment horizontal="center" vertical="top" wrapText="1"/>
    </xf>
    <xf numFmtId="164" fontId="11" fillId="0" borderId="9" xfId="0" applyNumberFormat="1" applyFont="1" applyFill="1" applyBorder="1" applyAlignment="1" applyProtection="1">
      <alignment vertical="top"/>
    </xf>
    <xf numFmtId="164" fontId="11" fillId="0" borderId="2" xfId="0" applyNumberFormat="1" applyFont="1" applyFill="1" applyBorder="1" applyAlignment="1" applyProtection="1">
      <alignment vertical="top"/>
    </xf>
    <xf numFmtId="164" fontId="9" fillId="2" borderId="9" xfId="0" applyNumberFormat="1" applyFont="1" applyFill="1" applyBorder="1" applyAlignment="1" applyProtection="1">
      <alignment vertical="top"/>
    </xf>
    <xf numFmtId="164" fontId="9" fillId="0" borderId="2" xfId="1" applyNumberFormat="1" applyFont="1" applyFill="1" applyBorder="1" applyAlignment="1" applyProtection="1">
      <alignment vertical="top"/>
    </xf>
    <xf numFmtId="164" fontId="11" fillId="2" borderId="9" xfId="0" applyNumberFormat="1" applyFont="1" applyFill="1" applyBorder="1" applyAlignment="1" applyProtection="1">
      <alignment vertical="top"/>
    </xf>
    <xf numFmtId="164" fontId="11" fillId="2" borderId="2" xfId="0" applyNumberFormat="1" applyFont="1" applyFill="1" applyBorder="1" applyAlignment="1" applyProtection="1">
      <alignment vertical="top"/>
    </xf>
    <xf numFmtId="164" fontId="9" fillId="0" borderId="9" xfId="0" applyNumberFormat="1" applyFont="1" applyFill="1" applyBorder="1" applyAlignment="1" applyProtection="1">
      <alignment vertical="top"/>
    </xf>
    <xf numFmtId="164" fontId="9" fillId="0" borderId="2" xfId="0" applyNumberFormat="1" applyFont="1" applyFill="1" applyBorder="1" applyAlignment="1" applyProtection="1">
      <alignment vertical="top"/>
    </xf>
    <xf numFmtId="164" fontId="11" fillId="3" borderId="9" xfId="0" applyNumberFormat="1" applyFont="1" applyFill="1" applyBorder="1" applyAlignment="1" applyProtection="1">
      <alignment vertical="top"/>
    </xf>
    <xf numFmtId="164" fontId="8" fillId="0" borderId="2" xfId="0" applyNumberFormat="1" applyFont="1" applyBorder="1" applyAlignment="1">
      <alignment vertical="top"/>
    </xf>
    <xf numFmtId="164" fontId="11" fillId="0" borderId="9" xfId="2" applyNumberFormat="1" applyFont="1" applyBorder="1" applyAlignment="1">
      <alignment vertical="top"/>
    </xf>
    <xf numFmtId="164" fontId="11" fillId="0" borderId="2" xfId="2" applyNumberFormat="1" applyFont="1" applyBorder="1" applyAlignment="1">
      <alignment vertical="top"/>
    </xf>
    <xf numFmtId="164" fontId="11" fillId="0" borderId="9" xfId="0" applyNumberFormat="1" applyFont="1" applyFill="1" applyBorder="1" applyAlignment="1">
      <alignment vertical="top"/>
    </xf>
    <xf numFmtId="164" fontId="11" fillId="0" borderId="2" xfId="0" applyNumberFormat="1" applyFont="1" applyFill="1" applyBorder="1" applyAlignment="1">
      <alignment vertical="top"/>
    </xf>
    <xf numFmtId="164" fontId="9" fillId="0" borderId="9" xfId="0" applyNumberFormat="1" applyFont="1" applyBorder="1" applyAlignment="1">
      <alignment vertical="top"/>
    </xf>
    <xf numFmtId="164" fontId="9" fillId="0" borderId="2" xfId="0" applyNumberFormat="1" applyFont="1" applyBorder="1" applyAlignment="1">
      <alignment vertical="top"/>
    </xf>
    <xf numFmtId="164" fontId="8" fillId="0" borderId="2" xfId="0" applyNumberFormat="1" applyFont="1" applyBorder="1"/>
    <xf numFmtId="164" fontId="4" fillId="0" borderId="2" xfId="0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5" fillId="0" borderId="2" xfId="2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5" xfId="1" applyNumberFormat="1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>
      <alignment horizontal="justify" vertical="center" wrapText="1"/>
    </xf>
  </cellXfs>
  <cellStyles count="3">
    <cellStyle name="Обычный" xfId="0" builtinId="0"/>
    <cellStyle name="Обычный_Исполнение бюджета 2004 " xfId="2"/>
    <cellStyle name="Обычный_ПРИЛОЖЕНИЕ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>
      <selection activeCell="B5" sqref="B5:E7"/>
    </sheetView>
  </sheetViews>
  <sheetFormatPr defaultRowHeight="14.4" x14ac:dyDescent="0.3"/>
  <cols>
    <col min="1" max="1" width="41.88671875" style="40" customWidth="1"/>
    <col min="2" max="4" width="18.109375" style="40" customWidth="1"/>
    <col min="5" max="5" width="18.109375" customWidth="1"/>
    <col min="6" max="6" width="12.6640625" customWidth="1"/>
  </cols>
  <sheetData>
    <row r="1" spans="1:6" s="36" customFormat="1" ht="15.6" x14ac:dyDescent="0.3">
      <c r="A1" s="33"/>
      <c r="B1" s="34"/>
      <c r="C1" s="35"/>
      <c r="D1" s="35"/>
    </row>
    <row r="2" spans="1:6" s="36" customFormat="1" ht="15.6" x14ac:dyDescent="0.3">
      <c r="A2" s="84" t="s">
        <v>4</v>
      </c>
      <c r="B2" s="84"/>
      <c r="C2" s="84"/>
      <c r="D2" s="84"/>
      <c r="E2" s="85"/>
    </row>
    <row r="3" spans="1:6" s="36" customFormat="1" ht="37.950000000000003" customHeight="1" x14ac:dyDescent="0.3">
      <c r="A3" s="96" t="s">
        <v>138</v>
      </c>
      <c r="B3" s="97"/>
      <c r="C3" s="97"/>
      <c r="D3" s="97"/>
      <c r="E3" s="97"/>
      <c r="F3" s="64"/>
    </row>
    <row r="4" spans="1:6" s="36" customFormat="1" ht="15.6" x14ac:dyDescent="0.3">
      <c r="A4" s="33"/>
      <c r="B4" s="34"/>
      <c r="C4" s="35"/>
      <c r="D4" s="35"/>
      <c r="E4" s="41" t="s">
        <v>133</v>
      </c>
    </row>
    <row r="5" spans="1:6" s="36" customFormat="1" ht="15.6" customHeight="1" x14ac:dyDescent="0.3">
      <c r="A5" s="87" t="s">
        <v>5</v>
      </c>
      <c r="B5" s="90" t="s">
        <v>136</v>
      </c>
      <c r="C5" s="90" t="s">
        <v>139</v>
      </c>
      <c r="D5" s="93" t="s">
        <v>140</v>
      </c>
      <c r="E5" s="86" t="s">
        <v>141</v>
      </c>
    </row>
    <row r="6" spans="1:6" s="36" customFormat="1" ht="15.6" x14ac:dyDescent="0.3">
      <c r="A6" s="88"/>
      <c r="B6" s="91"/>
      <c r="C6" s="91"/>
      <c r="D6" s="94"/>
      <c r="E6" s="86"/>
    </row>
    <row r="7" spans="1:6" s="36" customFormat="1" ht="102" customHeight="1" x14ac:dyDescent="0.3">
      <c r="A7" s="89"/>
      <c r="B7" s="92"/>
      <c r="C7" s="92"/>
      <c r="D7" s="95"/>
      <c r="E7" s="86"/>
    </row>
    <row r="8" spans="1:6" s="36" customFormat="1" ht="15.6" x14ac:dyDescent="0.3">
      <c r="A8" s="37">
        <v>1</v>
      </c>
      <c r="B8" s="38">
        <v>2</v>
      </c>
      <c r="C8" s="39">
        <v>3</v>
      </c>
      <c r="D8" s="39">
        <v>4</v>
      </c>
      <c r="E8" s="59">
        <v>5</v>
      </c>
    </row>
    <row r="9" spans="1:6" s="36" customFormat="1" ht="15.6" x14ac:dyDescent="0.3">
      <c r="A9" s="60" t="s">
        <v>6</v>
      </c>
      <c r="B9" s="66">
        <f>B10+B13+B18+B23+B24+B28+B29+B30+B34+B12</f>
        <v>839489.6</v>
      </c>
      <c r="C9" s="66">
        <f t="shared" ref="C9:E9" si="0">C10+C13+C18+C23+C24+C28+C29+C30+C34+C12</f>
        <v>797229.7</v>
      </c>
      <c r="D9" s="66">
        <f t="shared" si="0"/>
        <v>822939.49999999988</v>
      </c>
      <c r="E9" s="67">
        <f t="shared" si="0"/>
        <v>798102.00000000012</v>
      </c>
    </row>
    <row r="10" spans="1:6" s="36" customFormat="1" ht="15.6" x14ac:dyDescent="0.3">
      <c r="A10" s="60" t="s">
        <v>7</v>
      </c>
      <c r="B10" s="66">
        <f>B11</f>
        <v>399998</v>
      </c>
      <c r="C10" s="66">
        <f t="shared" ref="C10:E10" si="1">C11</f>
        <v>399998</v>
      </c>
      <c r="D10" s="66">
        <f t="shared" si="1"/>
        <v>399998</v>
      </c>
      <c r="E10" s="67">
        <f t="shared" si="1"/>
        <v>390000</v>
      </c>
    </row>
    <row r="11" spans="1:6" s="36" customFormat="1" ht="15.6" x14ac:dyDescent="0.3">
      <c r="A11" s="61" t="s">
        <v>8</v>
      </c>
      <c r="B11" s="68">
        <v>399998</v>
      </c>
      <c r="C11" s="68">
        <v>399998</v>
      </c>
      <c r="D11" s="68">
        <v>399998</v>
      </c>
      <c r="E11" s="69">
        <v>390000</v>
      </c>
    </row>
    <row r="12" spans="1:6" s="36" customFormat="1" ht="41.4" x14ac:dyDescent="0.3">
      <c r="A12" s="60" t="s">
        <v>131</v>
      </c>
      <c r="B12" s="70">
        <v>12700</v>
      </c>
      <c r="C12" s="70">
        <v>13497.1</v>
      </c>
      <c r="D12" s="70">
        <v>13497.1</v>
      </c>
      <c r="E12" s="71">
        <v>15132.8</v>
      </c>
    </row>
    <row r="13" spans="1:6" s="36" customFormat="1" ht="15.6" x14ac:dyDescent="0.3">
      <c r="A13" s="60" t="s">
        <v>9</v>
      </c>
      <c r="B13" s="66">
        <f>B14+B17+B15+B16</f>
        <v>203717</v>
      </c>
      <c r="C13" s="66">
        <f t="shared" ref="C13:E13" si="2">C14+C17+C15+C16</f>
        <v>140773</v>
      </c>
      <c r="D13" s="66">
        <f t="shared" si="2"/>
        <v>172245.7</v>
      </c>
      <c r="E13" s="67">
        <f t="shared" si="2"/>
        <v>171179.4</v>
      </c>
    </row>
    <row r="14" spans="1:6" s="36" customFormat="1" ht="27.6" x14ac:dyDescent="0.3">
      <c r="A14" s="61" t="s">
        <v>132</v>
      </c>
      <c r="B14" s="72">
        <v>153755</v>
      </c>
      <c r="C14" s="72">
        <v>158289</v>
      </c>
      <c r="D14" s="72">
        <v>158289</v>
      </c>
      <c r="E14" s="73">
        <v>158289</v>
      </c>
    </row>
    <row r="15" spans="1:6" s="36" customFormat="1" ht="27.6" x14ac:dyDescent="0.3">
      <c r="A15" s="61" t="s">
        <v>10</v>
      </c>
      <c r="B15" s="72">
        <v>27531</v>
      </c>
      <c r="C15" s="72">
        <v>29469</v>
      </c>
      <c r="D15" s="72">
        <v>29469</v>
      </c>
      <c r="E15" s="69">
        <v>27644</v>
      </c>
    </row>
    <row r="16" spans="1:6" s="36" customFormat="1" ht="15.6" x14ac:dyDescent="0.3">
      <c r="A16" s="61" t="s">
        <v>11</v>
      </c>
      <c r="B16" s="72">
        <v>15005</v>
      </c>
      <c r="C16" s="72">
        <v>-53754</v>
      </c>
      <c r="D16" s="72">
        <v>-22281.3</v>
      </c>
      <c r="E16" s="69">
        <v>-21142.6</v>
      </c>
    </row>
    <row r="17" spans="1:5" s="36" customFormat="1" ht="27.6" x14ac:dyDescent="0.3">
      <c r="A17" s="61" t="s">
        <v>12</v>
      </c>
      <c r="B17" s="72">
        <v>7426</v>
      </c>
      <c r="C17" s="72">
        <v>6769</v>
      </c>
      <c r="D17" s="72">
        <v>6769</v>
      </c>
      <c r="E17" s="69">
        <v>6389</v>
      </c>
    </row>
    <row r="18" spans="1:5" s="36" customFormat="1" ht="15.6" x14ac:dyDescent="0.3">
      <c r="A18" s="60" t="s">
        <v>13</v>
      </c>
      <c r="B18" s="66">
        <f>SUM(B19:B22)</f>
        <v>169395</v>
      </c>
      <c r="C18" s="66">
        <f t="shared" ref="C18:E18" si="3">SUM(C19:C22)</f>
        <v>189591</v>
      </c>
      <c r="D18" s="66">
        <f t="shared" si="3"/>
        <v>189591</v>
      </c>
      <c r="E18" s="67">
        <f t="shared" si="3"/>
        <v>177175</v>
      </c>
    </row>
    <row r="19" spans="1:5" s="36" customFormat="1" ht="15.6" x14ac:dyDescent="0.3">
      <c r="A19" s="61" t="s">
        <v>14</v>
      </c>
      <c r="B19" s="72">
        <v>4427</v>
      </c>
      <c r="C19" s="72">
        <v>4964</v>
      </c>
      <c r="D19" s="72">
        <v>4964</v>
      </c>
      <c r="E19" s="69">
        <v>4964</v>
      </c>
    </row>
    <row r="20" spans="1:5" s="36" customFormat="1" ht="15.6" x14ac:dyDescent="0.3">
      <c r="A20" s="62" t="s">
        <v>15</v>
      </c>
      <c r="B20" s="72">
        <v>85893</v>
      </c>
      <c r="C20" s="72">
        <v>101449</v>
      </c>
      <c r="D20" s="72">
        <v>101449</v>
      </c>
      <c r="E20" s="69">
        <v>89033</v>
      </c>
    </row>
    <row r="21" spans="1:5" s="36" customFormat="1" ht="15.6" x14ac:dyDescent="0.3">
      <c r="A21" s="61" t="s">
        <v>16</v>
      </c>
      <c r="B21" s="72">
        <v>60414</v>
      </c>
      <c r="C21" s="72">
        <v>61649</v>
      </c>
      <c r="D21" s="72">
        <v>61649</v>
      </c>
      <c r="E21" s="69">
        <v>61649</v>
      </c>
    </row>
    <row r="22" spans="1:5" s="36" customFormat="1" ht="15.6" x14ac:dyDescent="0.3">
      <c r="A22" s="61" t="s">
        <v>17</v>
      </c>
      <c r="B22" s="72">
        <v>18661</v>
      </c>
      <c r="C22" s="72">
        <v>21529</v>
      </c>
      <c r="D22" s="72">
        <v>21529</v>
      </c>
      <c r="E22" s="69">
        <v>21529</v>
      </c>
    </row>
    <row r="23" spans="1:5" s="36" customFormat="1" ht="15.6" x14ac:dyDescent="0.3">
      <c r="A23" s="60" t="s">
        <v>18</v>
      </c>
      <c r="B23" s="66">
        <v>8147.7</v>
      </c>
      <c r="C23" s="66">
        <v>7838.7</v>
      </c>
      <c r="D23" s="66">
        <v>7838.7</v>
      </c>
      <c r="E23" s="67">
        <v>8520.9</v>
      </c>
    </row>
    <row r="24" spans="1:5" ht="41.4" x14ac:dyDescent="0.3">
      <c r="A24" s="60" t="s">
        <v>19</v>
      </c>
      <c r="B24" s="74">
        <f>B25+B26+B27</f>
        <v>24624.400000000001</v>
      </c>
      <c r="C24" s="74">
        <f t="shared" ref="C24:E24" si="4">C25+C26+C27</f>
        <v>24624.400000000001</v>
      </c>
      <c r="D24" s="74">
        <f t="shared" si="4"/>
        <v>22369.8</v>
      </c>
      <c r="E24" s="74">
        <f t="shared" si="4"/>
        <v>20130</v>
      </c>
    </row>
    <row r="25" spans="1:5" ht="96.6" x14ac:dyDescent="0.3">
      <c r="A25" s="61" t="s">
        <v>20</v>
      </c>
      <c r="B25" s="72">
        <v>14558.9</v>
      </c>
      <c r="C25" s="72">
        <v>14558.9</v>
      </c>
      <c r="D25" s="72">
        <v>13258.9</v>
      </c>
      <c r="E25" s="75">
        <v>10800</v>
      </c>
    </row>
    <row r="26" spans="1:5" ht="96.6" x14ac:dyDescent="0.3">
      <c r="A26" s="61" t="s">
        <v>21</v>
      </c>
      <c r="B26" s="72">
        <v>19.8</v>
      </c>
      <c r="C26" s="72">
        <v>19.8</v>
      </c>
      <c r="D26" s="72">
        <v>19.8</v>
      </c>
      <c r="E26" s="75">
        <v>25</v>
      </c>
    </row>
    <row r="27" spans="1:5" ht="96.6" x14ac:dyDescent="0.3">
      <c r="A27" s="63" t="s">
        <v>22</v>
      </c>
      <c r="B27" s="72">
        <v>10045.700000000001</v>
      </c>
      <c r="C27" s="72">
        <v>10045.700000000001</v>
      </c>
      <c r="D27" s="72">
        <v>9091.1</v>
      </c>
      <c r="E27" s="73">
        <v>9305</v>
      </c>
    </row>
    <row r="28" spans="1:5" ht="31.95" customHeight="1" x14ac:dyDescent="0.3">
      <c r="A28" s="60" t="s">
        <v>23</v>
      </c>
      <c r="B28" s="70">
        <v>2366</v>
      </c>
      <c r="C28" s="70">
        <v>2366</v>
      </c>
      <c r="D28" s="70">
        <v>2366</v>
      </c>
      <c r="E28" s="70">
        <v>2366</v>
      </c>
    </row>
    <row r="29" spans="1:5" ht="27.6" x14ac:dyDescent="0.3">
      <c r="A29" s="60" t="s">
        <v>24</v>
      </c>
      <c r="B29" s="76">
        <v>1146.5</v>
      </c>
      <c r="C29" s="76">
        <v>1146.5</v>
      </c>
      <c r="D29" s="76">
        <v>1146.5</v>
      </c>
      <c r="E29" s="77">
        <v>2075.6</v>
      </c>
    </row>
    <row r="30" spans="1:5" ht="27.6" x14ac:dyDescent="0.3">
      <c r="A30" s="60" t="s">
        <v>25</v>
      </c>
      <c r="B30" s="78">
        <f>B31+B32+B33</f>
        <v>11086.7</v>
      </c>
      <c r="C30" s="78">
        <f t="shared" ref="C30:E30" si="5">C31+C32+C33</f>
        <v>11086.7</v>
      </c>
      <c r="D30" s="78">
        <f t="shared" si="5"/>
        <v>9386.7000000000007</v>
      </c>
      <c r="E30" s="79">
        <f t="shared" si="5"/>
        <v>5022.3</v>
      </c>
    </row>
    <row r="31" spans="1:5" ht="110.4" x14ac:dyDescent="0.3">
      <c r="A31" s="61" t="s">
        <v>26</v>
      </c>
      <c r="B31" s="80">
        <v>2996.7</v>
      </c>
      <c r="C31" s="80">
        <v>2996.7</v>
      </c>
      <c r="D31" s="80">
        <v>2996.7</v>
      </c>
      <c r="E31" s="81">
        <v>2300</v>
      </c>
    </row>
    <row r="32" spans="1:5" ht="142.19999999999999" customHeight="1" x14ac:dyDescent="0.3">
      <c r="A32" s="61" t="s">
        <v>137</v>
      </c>
      <c r="B32" s="80"/>
      <c r="C32" s="80"/>
      <c r="D32" s="80"/>
      <c r="E32" s="81">
        <v>22.3</v>
      </c>
    </row>
    <row r="33" spans="1:5" ht="55.2" x14ac:dyDescent="0.3">
      <c r="A33" s="61" t="s">
        <v>27</v>
      </c>
      <c r="B33" s="72">
        <v>8090</v>
      </c>
      <c r="C33" s="72">
        <v>8090</v>
      </c>
      <c r="D33" s="72">
        <v>6390</v>
      </c>
      <c r="E33" s="75">
        <v>2700</v>
      </c>
    </row>
    <row r="34" spans="1:5" x14ac:dyDescent="0.3">
      <c r="A34" s="60" t="s">
        <v>28</v>
      </c>
      <c r="B34" s="66">
        <v>6308.3</v>
      </c>
      <c r="C34" s="67">
        <v>6308.3</v>
      </c>
      <c r="D34" s="67">
        <v>4500</v>
      </c>
      <c r="E34" s="67">
        <v>6500</v>
      </c>
    </row>
    <row r="35" spans="1:5" x14ac:dyDescent="0.3">
      <c r="A35" s="60" t="s">
        <v>29</v>
      </c>
      <c r="B35" s="66">
        <f t="shared" ref="B35:E35" si="6">B36</f>
        <v>4259019.9000000004</v>
      </c>
      <c r="C35" s="66">
        <f t="shared" si="6"/>
        <v>4755689.8</v>
      </c>
      <c r="D35" s="66">
        <f t="shared" si="6"/>
        <v>4904991.4000000004</v>
      </c>
      <c r="E35" s="67">
        <f t="shared" si="6"/>
        <v>4851139.0999999996</v>
      </c>
    </row>
    <row r="36" spans="1:5" ht="27.6" x14ac:dyDescent="0.3">
      <c r="A36" s="60" t="s">
        <v>30</v>
      </c>
      <c r="B36" s="66">
        <f>B37+B38+B39+B40</f>
        <v>4259019.9000000004</v>
      </c>
      <c r="C36" s="66">
        <f t="shared" ref="C36:E36" si="7">C37+C38+C39+C40</f>
        <v>4755689.8</v>
      </c>
      <c r="D36" s="66">
        <f t="shared" si="7"/>
        <v>4904991.4000000004</v>
      </c>
      <c r="E36" s="67">
        <f t="shared" si="7"/>
        <v>4851139.0999999996</v>
      </c>
    </row>
    <row r="37" spans="1:5" ht="27.6" x14ac:dyDescent="0.3">
      <c r="A37" s="61" t="s">
        <v>31</v>
      </c>
      <c r="B37" s="72">
        <v>917075.8</v>
      </c>
      <c r="C37" s="73">
        <v>1212097.2</v>
      </c>
      <c r="D37" s="73">
        <v>1212097.2</v>
      </c>
      <c r="E37" s="73">
        <v>1422671.1</v>
      </c>
    </row>
    <row r="38" spans="1:5" ht="27.6" x14ac:dyDescent="0.3">
      <c r="A38" s="61" t="s">
        <v>32</v>
      </c>
      <c r="B38" s="72">
        <v>1459266.7</v>
      </c>
      <c r="C38" s="73">
        <v>1947640.8</v>
      </c>
      <c r="D38" s="73">
        <v>2093480.8</v>
      </c>
      <c r="E38" s="82">
        <v>1878993.8</v>
      </c>
    </row>
    <row r="39" spans="1:5" x14ac:dyDescent="0.3">
      <c r="A39" s="61" t="s">
        <v>33</v>
      </c>
      <c r="B39" s="72">
        <v>232874.9</v>
      </c>
      <c r="C39" s="73">
        <v>235523.5</v>
      </c>
      <c r="D39" s="73">
        <v>235523.5</v>
      </c>
      <c r="E39" s="82">
        <v>228257.8</v>
      </c>
    </row>
    <row r="40" spans="1:5" x14ac:dyDescent="0.3">
      <c r="A40" s="61" t="s">
        <v>34</v>
      </c>
      <c r="B40" s="72">
        <v>1649802.5</v>
      </c>
      <c r="C40" s="73">
        <v>1360428.3</v>
      </c>
      <c r="D40" s="73">
        <v>1363889.9</v>
      </c>
      <c r="E40" s="82">
        <v>1321216.3999999999</v>
      </c>
    </row>
    <row r="41" spans="1:5" ht="15.6" x14ac:dyDescent="0.3">
      <c r="A41" s="60" t="s">
        <v>35</v>
      </c>
      <c r="B41" s="83">
        <f>B35+B9</f>
        <v>5098509.5</v>
      </c>
      <c r="C41" s="83">
        <f>C35+C9</f>
        <v>5552919.5</v>
      </c>
      <c r="D41" s="83">
        <f>D35+D9</f>
        <v>5727930.9000000004</v>
      </c>
      <c r="E41" s="83">
        <f>E35+E9</f>
        <v>5649241.0999999996</v>
      </c>
    </row>
  </sheetData>
  <mergeCells count="7">
    <mergeCell ref="A2:E2"/>
    <mergeCell ref="E5:E7"/>
    <mergeCell ref="A5:A7"/>
    <mergeCell ref="B5:B7"/>
    <mergeCell ref="C5:C7"/>
    <mergeCell ref="D5:D7"/>
    <mergeCell ref="A3:E3"/>
  </mergeCells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9"/>
  <sheetViews>
    <sheetView tabSelected="1" topLeftCell="A38" zoomScaleNormal="100" workbookViewId="0">
      <selection activeCell="F59" sqref="F59"/>
    </sheetView>
  </sheetViews>
  <sheetFormatPr defaultColWidth="8.88671875" defaultRowHeight="15.6" x14ac:dyDescent="0.3"/>
  <cols>
    <col min="1" max="1" width="41.5546875" style="1" customWidth="1"/>
    <col min="2" max="2" width="8.6640625" style="1" customWidth="1"/>
    <col min="3" max="4" width="18.109375" style="1" customWidth="1"/>
    <col min="5" max="5" width="18.33203125" style="1" customWidth="1"/>
    <col min="6" max="6" width="18.109375" style="1" customWidth="1"/>
    <col min="7" max="16384" width="8.88671875" style="1"/>
  </cols>
  <sheetData>
    <row r="2" spans="1:6" x14ac:dyDescent="0.3">
      <c r="A2" s="84" t="s">
        <v>3</v>
      </c>
      <c r="B2" s="84"/>
      <c r="C2" s="84"/>
      <c r="D2" s="84"/>
      <c r="E2" s="84"/>
      <c r="F2" s="84"/>
    </row>
    <row r="3" spans="1:6" ht="35.4" customHeight="1" x14ac:dyDescent="0.3">
      <c r="A3" s="96" t="s">
        <v>142</v>
      </c>
      <c r="B3" s="97"/>
      <c r="C3" s="97"/>
      <c r="D3" s="97"/>
      <c r="E3" s="97"/>
      <c r="F3" s="97"/>
    </row>
    <row r="4" spans="1:6" x14ac:dyDescent="0.3">
      <c r="A4" s="2"/>
      <c r="B4" s="2"/>
      <c r="C4" s="3"/>
      <c r="D4" s="4"/>
      <c r="E4" s="5"/>
      <c r="F4" s="43" t="s">
        <v>0</v>
      </c>
    </row>
    <row r="5" spans="1:6" ht="15.6" customHeight="1" x14ac:dyDescent="0.3">
      <c r="A5" s="98" t="s">
        <v>1</v>
      </c>
      <c r="B5" s="98" t="s">
        <v>36</v>
      </c>
      <c r="C5" s="90" t="s">
        <v>136</v>
      </c>
      <c r="D5" s="90" t="s">
        <v>139</v>
      </c>
      <c r="E5" s="93" t="s">
        <v>140</v>
      </c>
      <c r="F5" s="86" t="s">
        <v>141</v>
      </c>
    </row>
    <row r="6" spans="1:6" x14ac:dyDescent="0.3">
      <c r="A6" s="101"/>
      <c r="B6" s="99"/>
      <c r="C6" s="91"/>
      <c r="D6" s="91"/>
      <c r="E6" s="94"/>
      <c r="F6" s="86"/>
    </row>
    <row r="7" spans="1:6" ht="97.95" customHeight="1" x14ac:dyDescent="0.3">
      <c r="A7" s="102"/>
      <c r="B7" s="100"/>
      <c r="C7" s="92"/>
      <c r="D7" s="92"/>
      <c r="E7" s="95"/>
      <c r="F7" s="86"/>
    </row>
    <row r="8" spans="1:6" x14ac:dyDescent="0.3">
      <c r="A8" s="53">
        <v>1</v>
      </c>
      <c r="B8" s="6">
        <v>2</v>
      </c>
      <c r="C8" s="7">
        <v>3</v>
      </c>
      <c r="D8" s="8">
        <v>4</v>
      </c>
      <c r="E8" s="9">
        <v>5</v>
      </c>
      <c r="F8" s="42">
        <v>6</v>
      </c>
    </row>
    <row r="9" spans="1:6" x14ac:dyDescent="0.3">
      <c r="A9" s="54" t="s">
        <v>127</v>
      </c>
      <c r="B9" s="44" t="s">
        <v>38</v>
      </c>
      <c r="C9" s="10">
        <f>SUM(C10:C17)</f>
        <v>309420.59999999998</v>
      </c>
      <c r="D9" s="10">
        <f>SUM(D10:D17)</f>
        <v>340800.19999999995</v>
      </c>
      <c r="E9" s="11">
        <f>SUM(E10:E17)</f>
        <v>343876.2</v>
      </c>
      <c r="F9" s="11">
        <f t="shared" ref="F9" si="0">SUM(F10:F17)</f>
        <v>343934.3</v>
      </c>
    </row>
    <row r="10" spans="1:6" ht="62.4" x14ac:dyDescent="0.3">
      <c r="A10" s="55" t="s">
        <v>37</v>
      </c>
      <c r="B10" s="45" t="s">
        <v>39</v>
      </c>
      <c r="C10" s="12">
        <v>3763</v>
      </c>
      <c r="D10" s="12">
        <v>3763</v>
      </c>
      <c r="E10" s="12">
        <v>3763</v>
      </c>
      <c r="F10" s="12">
        <v>3763</v>
      </c>
    </row>
    <row r="11" spans="1:6" ht="78" x14ac:dyDescent="0.3">
      <c r="A11" s="55" t="s">
        <v>130</v>
      </c>
      <c r="B11" s="45" t="s">
        <v>40</v>
      </c>
      <c r="C11" s="12">
        <v>9882</v>
      </c>
      <c r="D11" s="13">
        <v>7325</v>
      </c>
      <c r="E11" s="14">
        <v>7325</v>
      </c>
      <c r="F11" s="13">
        <v>7119.7</v>
      </c>
    </row>
    <row r="12" spans="1:6" ht="78.599999999999994" customHeight="1" x14ac:dyDescent="0.3">
      <c r="A12" s="55" t="s">
        <v>42</v>
      </c>
      <c r="B12" s="45" t="s">
        <v>41</v>
      </c>
      <c r="C12" s="12">
        <v>128001.5</v>
      </c>
      <c r="D12" s="13">
        <v>139095.4</v>
      </c>
      <c r="E12" s="14">
        <v>139095.70000000001</v>
      </c>
      <c r="F12" s="13">
        <v>135288.9</v>
      </c>
    </row>
    <row r="13" spans="1:6" x14ac:dyDescent="0.3">
      <c r="A13" s="55" t="s">
        <v>43</v>
      </c>
      <c r="B13" s="45" t="s">
        <v>44</v>
      </c>
      <c r="C13" s="12">
        <v>26.3</v>
      </c>
      <c r="D13" s="13">
        <v>26.3</v>
      </c>
      <c r="E13" s="14">
        <v>26.3</v>
      </c>
      <c r="F13" s="13">
        <v>26.3</v>
      </c>
    </row>
    <row r="14" spans="1:6" ht="62.4" x14ac:dyDescent="0.3">
      <c r="A14" s="55" t="s">
        <v>49</v>
      </c>
      <c r="B14" s="45" t="s">
        <v>45</v>
      </c>
      <c r="C14" s="12">
        <v>31228.1</v>
      </c>
      <c r="D14" s="13">
        <v>33332.1</v>
      </c>
      <c r="E14" s="14">
        <v>33502.1</v>
      </c>
      <c r="F14" s="13">
        <v>35539</v>
      </c>
    </row>
    <row r="15" spans="1:6" ht="31.2" x14ac:dyDescent="0.3">
      <c r="A15" s="55" t="s">
        <v>50</v>
      </c>
      <c r="B15" s="45" t="s">
        <v>46</v>
      </c>
      <c r="C15" s="12">
        <v>0</v>
      </c>
      <c r="D15" s="13">
        <v>1625.6</v>
      </c>
      <c r="E15" s="14">
        <v>1625.6</v>
      </c>
      <c r="F15" s="13">
        <v>1625.6</v>
      </c>
    </row>
    <row r="16" spans="1:6" x14ac:dyDescent="0.3">
      <c r="A16" s="55" t="s">
        <v>51</v>
      </c>
      <c r="B16" s="45" t="s">
        <v>47</v>
      </c>
      <c r="C16" s="12">
        <v>5000</v>
      </c>
      <c r="D16" s="13">
        <v>5000</v>
      </c>
      <c r="E16" s="14">
        <v>5000</v>
      </c>
      <c r="F16" s="13">
        <v>2805</v>
      </c>
    </row>
    <row r="17" spans="1:6" x14ac:dyDescent="0.3">
      <c r="A17" s="55" t="s">
        <v>52</v>
      </c>
      <c r="B17" s="45" t="s">
        <v>48</v>
      </c>
      <c r="C17" s="12">
        <v>131519.70000000001</v>
      </c>
      <c r="D17" s="13">
        <v>150632.79999999999</v>
      </c>
      <c r="E17" s="14">
        <v>153538.5</v>
      </c>
      <c r="F17" s="13">
        <v>157766.79999999999</v>
      </c>
    </row>
    <row r="18" spans="1:6" ht="31.2" x14ac:dyDescent="0.3">
      <c r="A18" s="54" t="s">
        <v>54</v>
      </c>
      <c r="B18" s="47" t="s">
        <v>55</v>
      </c>
      <c r="C18" s="15">
        <f>SUM(C19:C20)</f>
        <v>37381</v>
      </c>
      <c r="D18" s="15">
        <f>SUM(D19:D20)</f>
        <v>40163.599999999999</v>
      </c>
      <c r="E18" s="16">
        <f t="shared" ref="E18:F18" si="1">SUM(E19:E20)</f>
        <v>40163.599999999999</v>
      </c>
      <c r="F18" s="16">
        <f t="shared" si="1"/>
        <v>42779.199999999997</v>
      </c>
    </row>
    <row r="19" spans="1:6" ht="62.4" x14ac:dyDescent="0.3">
      <c r="A19" s="55" t="s">
        <v>128</v>
      </c>
      <c r="B19" s="45" t="s">
        <v>56</v>
      </c>
      <c r="C19" s="12">
        <v>33286</v>
      </c>
      <c r="D19" s="13">
        <v>36058.6</v>
      </c>
      <c r="E19" s="14">
        <v>36058.6</v>
      </c>
      <c r="F19" s="13">
        <v>39438.699999999997</v>
      </c>
    </row>
    <row r="20" spans="1:6" ht="46.8" x14ac:dyDescent="0.3">
      <c r="A20" s="55" t="s">
        <v>129</v>
      </c>
      <c r="B20" s="45" t="s">
        <v>57</v>
      </c>
      <c r="C20" s="12">
        <v>4095</v>
      </c>
      <c r="D20" s="13">
        <v>4105</v>
      </c>
      <c r="E20" s="14">
        <v>4105</v>
      </c>
      <c r="F20" s="13">
        <v>3340.5</v>
      </c>
    </row>
    <row r="21" spans="1:6" x14ac:dyDescent="0.3">
      <c r="A21" s="54" t="s">
        <v>98</v>
      </c>
      <c r="B21" s="48" t="s">
        <v>58</v>
      </c>
      <c r="C21" s="17">
        <f>SUM(C22:C27)</f>
        <v>548054.10000000009</v>
      </c>
      <c r="D21" s="17">
        <f>SUM(D22:D27)</f>
        <v>710287.79999999993</v>
      </c>
      <c r="E21" s="18">
        <f>SUM(E22:E27)</f>
        <v>779524.2</v>
      </c>
      <c r="F21" s="18">
        <f t="shared" ref="F21" si="2">SUM(F22:F27)</f>
        <v>760685.9</v>
      </c>
    </row>
    <row r="22" spans="1:6" x14ac:dyDescent="0.3">
      <c r="A22" s="55" t="s">
        <v>93</v>
      </c>
      <c r="B22" s="46" t="s">
        <v>59</v>
      </c>
      <c r="C22" s="19">
        <v>1665.5</v>
      </c>
      <c r="D22" s="19">
        <v>1665.5</v>
      </c>
      <c r="E22" s="20">
        <v>1665.5</v>
      </c>
      <c r="F22" s="21">
        <v>1665.5</v>
      </c>
    </row>
    <row r="23" spans="1:6" x14ac:dyDescent="0.3">
      <c r="A23" s="55" t="s">
        <v>144</v>
      </c>
      <c r="B23" s="46" t="s">
        <v>143</v>
      </c>
      <c r="C23" s="19"/>
      <c r="D23" s="19"/>
      <c r="E23" s="20">
        <v>4545.5</v>
      </c>
      <c r="F23" s="21">
        <v>202</v>
      </c>
    </row>
    <row r="24" spans="1:6" x14ac:dyDescent="0.3">
      <c r="A24" s="55" t="s">
        <v>94</v>
      </c>
      <c r="B24" s="45" t="s">
        <v>60</v>
      </c>
      <c r="C24" s="12">
        <v>6012.7</v>
      </c>
      <c r="D24" s="12">
        <v>7603.7</v>
      </c>
      <c r="E24" s="22">
        <v>7603.7</v>
      </c>
      <c r="F24" s="13">
        <v>5931.5</v>
      </c>
    </row>
    <row r="25" spans="1:6" x14ac:dyDescent="0.3">
      <c r="A25" s="55" t="s">
        <v>95</v>
      </c>
      <c r="B25" s="45" t="s">
        <v>61</v>
      </c>
      <c r="C25" s="12">
        <v>35964</v>
      </c>
      <c r="D25" s="12">
        <v>35964</v>
      </c>
      <c r="E25" s="22">
        <v>72306.3</v>
      </c>
      <c r="F25" s="13">
        <v>84149.6</v>
      </c>
    </row>
    <row r="26" spans="1:6" x14ac:dyDescent="0.3">
      <c r="A26" s="55" t="s">
        <v>96</v>
      </c>
      <c r="B26" s="45" t="s">
        <v>62</v>
      </c>
      <c r="C26" s="12">
        <v>442905.9</v>
      </c>
      <c r="D26" s="12">
        <v>628501.5</v>
      </c>
      <c r="E26" s="22">
        <v>658201.5</v>
      </c>
      <c r="F26" s="13">
        <v>629606.9</v>
      </c>
    </row>
    <row r="27" spans="1:6" ht="31.2" x14ac:dyDescent="0.3">
      <c r="A27" s="55" t="s">
        <v>97</v>
      </c>
      <c r="B27" s="45" t="s">
        <v>63</v>
      </c>
      <c r="C27" s="12">
        <v>61506</v>
      </c>
      <c r="D27" s="12">
        <v>36553.1</v>
      </c>
      <c r="E27" s="22">
        <v>35201.699999999997</v>
      </c>
      <c r="F27" s="13">
        <v>39130.400000000001</v>
      </c>
    </row>
    <row r="28" spans="1:6" x14ac:dyDescent="0.3">
      <c r="A28" s="56" t="s">
        <v>99</v>
      </c>
      <c r="B28" s="49" t="s">
        <v>64</v>
      </c>
      <c r="C28" s="10">
        <f>SUM(C29:C32)</f>
        <v>1323734.6000000001</v>
      </c>
      <c r="D28" s="10">
        <f>SUM(D29:D32)</f>
        <v>1580405.7</v>
      </c>
      <c r="E28" s="11">
        <f>SUM(E29:E32)</f>
        <v>1666043.7</v>
      </c>
      <c r="F28" s="11">
        <f t="shared" ref="F28" si="3">SUM(F29:F32)</f>
        <v>1638472.7000000002</v>
      </c>
    </row>
    <row r="29" spans="1:6" x14ac:dyDescent="0.3">
      <c r="A29" s="55" t="s">
        <v>100</v>
      </c>
      <c r="B29" s="45" t="s">
        <v>65</v>
      </c>
      <c r="C29" s="12">
        <v>737014.3</v>
      </c>
      <c r="D29" s="12">
        <v>719451.7</v>
      </c>
      <c r="E29" s="22">
        <v>697672.1</v>
      </c>
      <c r="F29" s="13">
        <v>799833.3</v>
      </c>
    </row>
    <row r="30" spans="1:6" x14ac:dyDescent="0.3">
      <c r="A30" s="55" t="s">
        <v>101</v>
      </c>
      <c r="B30" s="45" t="s">
        <v>66</v>
      </c>
      <c r="C30" s="12">
        <v>496510.8</v>
      </c>
      <c r="D30" s="12">
        <v>634912.69999999995</v>
      </c>
      <c r="E30" s="22">
        <v>681163.6</v>
      </c>
      <c r="F30" s="13">
        <v>677527</v>
      </c>
    </row>
    <row r="31" spans="1:6" x14ac:dyDescent="0.3">
      <c r="A31" s="55" t="s">
        <v>102</v>
      </c>
      <c r="B31" s="45" t="s">
        <v>67</v>
      </c>
      <c r="C31" s="12">
        <v>69922.5</v>
      </c>
      <c r="D31" s="12">
        <v>207154.3</v>
      </c>
      <c r="E31" s="23">
        <v>268349.2</v>
      </c>
      <c r="F31" s="13">
        <v>143403.6</v>
      </c>
    </row>
    <row r="32" spans="1:6" ht="31.2" x14ac:dyDescent="0.3">
      <c r="A32" s="55" t="s">
        <v>103</v>
      </c>
      <c r="B32" s="46" t="s">
        <v>68</v>
      </c>
      <c r="C32" s="19">
        <v>20287</v>
      </c>
      <c r="D32" s="19">
        <v>18887</v>
      </c>
      <c r="E32" s="24">
        <v>18858.8</v>
      </c>
      <c r="F32" s="21">
        <v>17708.8</v>
      </c>
    </row>
    <row r="33" spans="1:6" x14ac:dyDescent="0.3">
      <c r="A33" s="54" t="s">
        <v>104</v>
      </c>
      <c r="B33" s="44" t="s">
        <v>69</v>
      </c>
      <c r="C33" s="10">
        <f>C34</f>
        <v>255076.2</v>
      </c>
      <c r="D33" s="10">
        <f>D34</f>
        <v>255076.2</v>
      </c>
      <c r="E33" s="11">
        <f t="shared" ref="E33:F33" si="4">E34</f>
        <v>255076.2</v>
      </c>
      <c r="F33" s="11">
        <f t="shared" si="4"/>
        <v>250783.1</v>
      </c>
    </row>
    <row r="34" spans="1:6" ht="31.2" x14ac:dyDescent="0.3">
      <c r="A34" s="55" t="s">
        <v>105</v>
      </c>
      <c r="B34" s="45" t="s">
        <v>70</v>
      </c>
      <c r="C34" s="12">
        <v>255076.2</v>
      </c>
      <c r="D34" s="13">
        <v>255076.2</v>
      </c>
      <c r="E34" s="14">
        <v>255076.2</v>
      </c>
      <c r="F34" s="13">
        <v>250783.1</v>
      </c>
    </row>
    <row r="35" spans="1:6" x14ac:dyDescent="0.3">
      <c r="A35" s="54" t="s">
        <v>106</v>
      </c>
      <c r="B35" s="44" t="s">
        <v>71</v>
      </c>
      <c r="C35" s="10">
        <f>SUM(C36:C41)</f>
        <v>1774653.5999999999</v>
      </c>
      <c r="D35" s="10">
        <f>SUM(D36:D41)</f>
        <v>1814230.4999999998</v>
      </c>
      <c r="E35" s="11">
        <f>SUM(E36:E41)</f>
        <v>1822558.8</v>
      </c>
      <c r="F35" s="11">
        <f t="shared" ref="F35" si="5">SUM(F36:F41)</f>
        <v>1874441.1</v>
      </c>
    </row>
    <row r="36" spans="1:6" x14ac:dyDescent="0.3">
      <c r="A36" s="55" t="s">
        <v>107</v>
      </c>
      <c r="B36" s="45" t="s">
        <v>72</v>
      </c>
      <c r="C36" s="12">
        <v>611341.9</v>
      </c>
      <c r="D36" s="13">
        <v>624738.69999999995</v>
      </c>
      <c r="E36" s="14">
        <v>626655.4</v>
      </c>
      <c r="F36" s="13">
        <v>643577.59999999998</v>
      </c>
    </row>
    <row r="37" spans="1:6" x14ac:dyDescent="0.3">
      <c r="A37" s="55" t="s">
        <v>108</v>
      </c>
      <c r="B37" s="45" t="s">
        <v>73</v>
      </c>
      <c r="C37" s="12">
        <v>908536.1</v>
      </c>
      <c r="D37" s="25">
        <v>908889.59999999998</v>
      </c>
      <c r="E37" s="26">
        <v>915550.3</v>
      </c>
      <c r="F37" s="13">
        <v>949172.5</v>
      </c>
    </row>
    <row r="38" spans="1:6" x14ac:dyDescent="0.3">
      <c r="A38" s="55" t="s">
        <v>109</v>
      </c>
      <c r="B38" s="45" t="s">
        <v>74</v>
      </c>
      <c r="C38" s="12">
        <v>144190.39999999999</v>
      </c>
      <c r="D38" s="25">
        <v>163779.4</v>
      </c>
      <c r="E38" s="26">
        <v>163779.4</v>
      </c>
      <c r="F38" s="13">
        <v>164162.6</v>
      </c>
    </row>
    <row r="39" spans="1:6" ht="46.8" x14ac:dyDescent="0.3">
      <c r="A39" s="55" t="s">
        <v>110</v>
      </c>
      <c r="B39" s="50" t="s">
        <v>75</v>
      </c>
      <c r="C39" s="12">
        <v>200</v>
      </c>
      <c r="D39" s="25">
        <v>125</v>
      </c>
      <c r="E39" s="26">
        <v>125</v>
      </c>
      <c r="F39" s="13">
        <v>176.2</v>
      </c>
    </row>
    <row r="40" spans="1:6" x14ac:dyDescent="0.3">
      <c r="A40" s="55" t="s">
        <v>135</v>
      </c>
      <c r="B40" s="45" t="s">
        <v>134</v>
      </c>
      <c r="C40" s="12">
        <v>22430.2</v>
      </c>
      <c r="D40" s="25">
        <v>23465.5</v>
      </c>
      <c r="E40" s="26">
        <v>22507.3</v>
      </c>
      <c r="F40" s="13">
        <v>22503.5</v>
      </c>
    </row>
    <row r="41" spans="1:6" x14ac:dyDescent="0.3">
      <c r="A41" s="55" t="s">
        <v>53</v>
      </c>
      <c r="B41" s="45" t="s">
        <v>76</v>
      </c>
      <c r="C41" s="12">
        <v>87955</v>
      </c>
      <c r="D41" s="25">
        <v>93232.3</v>
      </c>
      <c r="E41" s="26">
        <v>93941.4</v>
      </c>
      <c r="F41" s="13">
        <v>94848.7</v>
      </c>
    </row>
    <row r="42" spans="1:6" x14ac:dyDescent="0.3">
      <c r="A42" s="54" t="s">
        <v>112</v>
      </c>
      <c r="B42" s="47" t="s">
        <v>77</v>
      </c>
      <c r="C42" s="15">
        <f>SUM(C43:C44)</f>
        <v>308773.7</v>
      </c>
      <c r="D42" s="15">
        <f>SUM(D43:D44)</f>
        <v>304950.69999999995</v>
      </c>
      <c r="E42" s="16">
        <f t="shared" ref="E42:F42" si="6">SUM(E43:E44)</f>
        <v>306939.3</v>
      </c>
      <c r="F42" s="16">
        <f t="shared" si="6"/>
        <v>300621.3</v>
      </c>
    </row>
    <row r="43" spans="1:6" x14ac:dyDescent="0.3">
      <c r="A43" s="55" t="s">
        <v>111</v>
      </c>
      <c r="B43" s="45" t="s">
        <v>78</v>
      </c>
      <c r="C43" s="12">
        <v>286371.7</v>
      </c>
      <c r="D43" s="13">
        <v>283266.59999999998</v>
      </c>
      <c r="E43" s="14">
        <v>285255.2</v>
      </c>
      <c r="F43" s="13">
        <v>278918.3</v>
      </c>
    </row>
    <row r="44" spans="1:6" ht="31.2" x14ac:dyDescent="0.3">
      <c r="A44" s="55" t="s">
        <v>113</v>
      </c>
      <c r="B44" s="45" t="s">
        <v>79</v>
      </c>
      <c r="C44" s="12">
        <v>22402</v>
      </c>
      <c r="D44" s="13">
        <v>21684.1</v>
      </c>
      <c r="E44" s="14">
        <v>21684.1</v>
      </c>
      <c r="F44" s="13">
        <v>21703</v>
      </c>
    </row>
    <row r="45" spans="1:6" x14ac:dyDescent="0.3">
      <c r="A45" s="57" t="s">
        <v>114</v>
      </c>
      <c r="B45" s="51" t="s">
        <v>80</v>
      </c>
      <c r="C45" s="27">
        <f>SUM(C46:C49)</f>
        <v>294674.2</v>
      </c>
      <c r="D45" s="27">
        <f>SUM(D46:D49)</f>
        <v>304604.7</v>
      </c>
      <c r="E45" s="28">
        <f t="shared" ref="E45:F45" si="7">SUM(E46:E49)</f>
        <v>303781.09999999998</v>
      </c>
      <c r="F45" s="28">
        <f t="shared" si="7"/>
        <v>216183.59999999998</v>
      </c>
    </row>
    <row r="46" spans="1:6" x14ac:dyDescent="0.3">
      <c r="A46" s="55" t="s">
        <v>115</v>
      </c>
      <c r="B46" s="45" t="s">
        <v>81</v>
      </c>
      <c r="C46" s="22">
        <v>10164.200000000001</v>
      </c>
      <c r="D46" s="29">
        <v>13161.9</v>
      </c>
      <c r="E46" s="22">
        <v>13161.9</v>
      </c>
      <c r="F46" s="25">
        <v>14408.5</v>
      </c>
    </row>
    <row r="47" spans="1:6" x14ac:dyDescent="0.3">
      <c r="A47" s="55" t="s">
        <v>116</v>
      </c>
      <c r="B47" s="45" t="s">
        <v>82</v>
      </c>
      <c r="C47" s="23">
        <v>118873.9</v>
      </c>
      <c r="D47" s="12">
        <v>98776</v>
      </c>
      <c r="E47" s="23">
        <v>97952.4</v>
      </c>
      <c r="F47" s="13">
        <v>15889.3</v>
      </c>
    </row>
    <row r="48" spans="1:6" x14ac:dyDescent="0.3">
      <c r="A48" s="55" t="s">
        <v>117</v>
      </c>
      <c r="B48" s="45" t="s">
        <v>83</v>
      </c>
      <c r="C48" s="23">
        <v>162164.70000000001</v>
      </c>
      <c r="D48" s="12">
        <v>189195.4</v>
      </c>
      <c r="E48" s="22">
        <v>189195.4</v>
      </c>
      <c r="F48" s="13">
        <v>182552.4</v>
      </c>
    </row>
    <row r="49" spans="1:6" ht="31.2" x14ac:dyDescent="0.3">
      <c r="A49" s="55" t="s">
        <v>118</v>
      </c>
      <c r="B49" s="45" t="s">
        <v>84</v>
      </c>
      <c r="C49" s="23">
        <v>3471.4</v>
      </c>
      <c r="D49" s="12">
        <v>3471.4</v>
      </c>
      <c r="E49" s="22">
        <v>3471.4</v>
      </c>
      <c r="F49" s="13">
        <v>3333.4</v>
      </c>
    </row>
    <row r="50" spans="1:6" x14ac:dyDescent="0.3">
      <c r="A50" s="54" t="s">
        <v>119</v>
      </c>
      <c r="B50" s="52" t="s">
        <v>85</v>
      </c>
      <c r="C50" s="30">
        <f>SUM(C51:C53)</f>
        <v>315481.5</v>
      </c>
      <c r="D50" s="30">
        <f t="shared" ref="D50:F50" si="8">SUM(D51:D53)</f>
        <v>276869.88</v>
      </c>
      <c r="E50" s="30">
        <f t="shared" si="8"/>
        <v>284437.5</v>
      </c>
      <c r="F50" s="30">
        <f t="shared" si="8"/>
        <v>278691.20000000001</v>
      </c>
    </row>
    <row r="51" spans="1:6" x14ac:dyDescent="0.3">
      <c r="A51" s="55" t="s">
        <v>120</v>
      </c>
      <c r="B51" s="45" t="s">
        <v>86</v>
      </c>
      <c r="C51" s="12">
        <v>154751</v>
      </c>
      <c r="D51" s="12">
        <v>173822.98</v>
      </c>
      <c r="E51" s="23">
        <v>173917.9</v>
      </c>
      <c r="F51" s="13">
        <v>172795.4</v>
      </c>
    </row>
    <row r="52" spans="1:6" x14ac:dyDescent="0.3">
      <c r="A52" s="55" t="s">
        <v>121</v>
      </c>
      <c r="B52" s="45" t="s">
        <v>87</v>
      </c>
      <c r="C52" s="12">
        <v>153615.5</v>
      </c>
      <c r="D52" s="12">
        <v>95325</v>
      </c>
      <c r="E52" s="23">
        <v>102797.7</v>
      </c>
      <c r="F52" s="13">
        <v>97433.9</v>
      </c>
    </row>
    <row r="53" spans="1:6" ht="31.2" x14ac:dyDescent="0.3">
      <c r="A53" s="103" t="s">
        <v>146</v>
      </c>
      <c r="B53" s="45" t="s">
        <v>145</v>
      </c>
      <c r="C53" s="12">
        <v>7115</v>
      </c>
      <c r="D53" s="12">
        <v>7721.9</v>
      </c>
      <c r="E53" s="23">
        <v>7721.9</v>
      </c>
      <c r="F53" s="13">
        <v>8461.9</v>
      </c>
    </row>
    <row r="54" spans="1:6" x14ac:dyDescent="0.3">
      <c r="A54" s="54" t="s">
        <v>122</v>
      </c>
      <c r="B54" s="52" t="s">
        <v>88</v>
      </c>
      <c r="C54" s="30">
        <f>SUM(C55:C56)</f>
        <v>15000</v>
      </c>
      <c r="D54" s="30">
        <f>SUM(D55:D56)</f>
        <v>17406.3</v>
      </c>
      <c r="E54" s="31">
        <f>SUM(E55:E56)</f>
        <v>17406.3</v>
      </c>
      <c r="F54" s="31">
        <f t="shared" ref="F54" si="9">SUM(F55:F56)</f>
        <v>19460.5</v>
      </c>
    </row>
    <row r="55" spans="1:6" x14ac:dyDescent="0.3">
      <c r="A55" s="55" t="s">
        <v>123</v>
      </c>
      <c r="B55" s="45" t="s">
        <v>89</v>
      </c>
      <c r="C55" s="12">
        <v>4000</v>
      </c>
      <c r="D55" s="12">
        <v>4606.3</v>
      </c>
      <c r="E55" s="23">
        <v>4606.3</v>
      </c>
      <c r="F55" s="13">
        <v>4841.3</v>
      </c>
    </row>
    <row r="56" spans="1:6" x14ac:dyDescent="0.3">
      <c r="A56" s="55" t="s">
        <v>124</v>
      </c>
      <c r="B56" s="45" t="s">
        <v>90</v>
      </c>
      <c r="C56" s="29">
        <v>11000</v>
      </c>
      <c r="D56" s="29">
        <v>12800</v>
      </c>
      <c r="E56" s="22">
        <v>12800</v>
      </c>
      <c r="F56" s="25">
        <v>14619.2</v>
      </c>
    </row>
    <row r="57" spans="1:6" ht="31.2" x14ac:dyDescent="0.3">
      <c r="A57" s="54" t="s">
        <v>125</v>
      </c>
      <c r="B57" s="48" t="s">
        <v>91</v>
      </c>
      <c r="C57" s="65">
        <f>C58</f>
        <v>200</v>
      </c>
      <c r="D57" s="65">
        <f t="shared" ref="D57:F57" si="10">D58</f>
        <v>200</v>
      </c>
      <c r="E57" s="65">
        <f t="shared" si="10"/>
        <v>200</v>
      </c>
      <c r="F57" s="65">
        <f t="shared" si="10"/>
        <v>43.2</v>
      </c>
    </row>
    <row r="58" spans="1:6" ht="31.2" x14ac:dyDescent="0.3">
      <c r="A58" s="55" t="s">
        <v>126</v>
      </c>
      <c r="B58" s="45" t="s">
        <v>92</v>
      </c>
      <c r="C58" s="12">
        <v>200</v>
      </c>
      <c r="D58" s="12">
        <v>200</v>
      </c>
      <c r="E58" s="22">
        <v>200</v>
      </c>
      <c r="F58" s="13">
        <v>43.2</v>
      </c>
    </row>
    <row r="59" spans="1:6" x14ac:dyDescent="0.3">
      <c r="A59" s="58" t="s">
        <v>2</v>
      </c>
      <c r="B59" s="32"/>
      <c r="C59" s="27">
        <f>C9+C18+C21+C28+C33+C35+C42+C45+C50+C54+C57</f>
        <v>5182449.5000000009</v>
      </c>
      <c r="D59" s="27">
        <f>D9+D18+D21+D28+D33+D35+D42+D45+D50+D54+D57</f>
        <v>5644995.5800000001</v>
      </c>
      <c r="E59" s="27">
        <f>E9+E18+E21+E28+E33+E35+E42+E45+E50+E54+E57</f>
        <v>5820006.8999999994</v>
      </c>
      <c r="F59" s="27">
        <f t="shared" ref="F59" si="11">F9+F18+F21+F28+F33+F35+F42+F45+F50+F54+F57</f>
        <v>5726096.1000000006</v>
      </c>
    </row>
  </sheetData>
  <mergeCells count="8">
    <mergeCell ref="F5:F7"/>
    <mergeCell ref="B5:B7"/>
    <mergeCell ref="A2:F2"/>
    <mergeCell ref="E5:E7"/>
    <mergeCell ref="D5:D7"/>
    <mergeCell ref="C5:C7"/>
    <mergeCell ref="A5:A7"/>
    <mergeCell ref="A3:F3"/>
  </mergeCells>
  <pageMargins left="0.7" right="0.7" top="0.75" bottom="0.75" header="0.3" footer="0.3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2020-04-21T01:51:51Z</dcterms:modified>
</cp:coreProperties>
</file>