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780" yWindow="0" windowWidth="10956" windowHeight="12708"/>
  </bookViews>
  <sheets>
    <sheet name="Лист1" sheetId="1" r:id="rId1"/>
    <sheet name="Лист2" sheetId="2" r:id="rId2"/>
    <sheet name="Лист3" sheetId="3" r:id="rId3"/>
  </sheets>
  <calcPr calcId="144525"/>
</workbook>
</file>

<file path=xl/calcChain.xml><?xml version="1.0" encoding="utf-8"?>
<calcChain xmlns="http://schemas.openxmlformats.org/spreadsheetml/2006/main">
  <c r="B9" i="1" l="1"/>
  <c r="C9" i="1"/>
  <c r="D9" i="1"/>
  <c r="E9" i="1"/>
  <c r="F9" i="1"/>
  <c r="G9" i="1"/>
  <c r="H9" i="1"/>
  <c r="E10" i="1"/>
  <c r="F10" i="1"/>
  <c r="G10" i="1"/>
  <c r="H10" i="1"/>
  <c r="E11" i="1"/>
  <c r="F11" i="1"/>
  <c r="G11" i="1"/>
  <c r="H11" i="1"/>
  <c r="E12" i="1"/>
  <c r="F12" i="1"/>
  <c r="G12" i="1"/>
  <c r="H12" i="1"/>
  <c r="E13" i="1"/>
  <c r="F13" i="1"/>
  <c r="G13" i="1"/>
  <c r="H13" i="1"/>
  <c r="E14" i="1"/>
  <c r="F14" i="1"/>
  <c r="G14" i="1"/>
  <c r="H14" i="1"/>
  <c r="E15" i="1"/>
  <c r="G15" i="1"/>
  <c r="H15" i="1"/>
  <c r="E17" i="1"/>
  <c r="F17" i="1"/>
  <c r="G17" i="1"/>
  <c r="H17" i="1"/>
  <c r="B18" i="1"/>
  <c r="C18" i="1"/>
  <c r="D18" i="1"/>
  <c r="E18" i="1"/>
  <c r="F18" i="1"/>
  <c r="G18" i="1"/>
  <c r="H18" i="1"/>
  <c r="E19" i="1"/>
  <c r="F19" i="1"/>
  <c r="G19" i="1"/>
  <c r="H19" i="1"/>
  <c r="E20" i="1"/>
  <c r="F20" i="1"/>
  <c r="G20" i="1"/>
  <c r="H20" i="1"/>
  <c r="B21" i="1"/>
  <c r="C21" i="1"/>
  <c r="D21" i="1"/>
  <c r="E21" i="1"/>
  <c r="F21" i="1"/>
  <c r="G21" i="1"/>
  <c r="H21" i="1"/>
  <c r="E22" i="1"/>
  <c r="F22" i="1"/>
  <c r="G22" i="1"/>
  <c r="H22" i="1"/>
  <c r="E23" i="1"/>
  <c r="G23" i="1"/>
  <c r="H23" i="1"/>
  <c r="E24" i="1"/>
  <c r="F24" i="1"/>
  <c r="G24" i="1"/>
  <c r="H24" i="1"/>
  <c r="E25" i="1"/>
  <c r="F25" i="1"/>
  <c r="G25" i="1"/>
  <c r="H25" i="1"/>
  <c r="E26" i="1"/>
  <c r="F26" i="1"/>
  <c r="G26" i="1"/>
  <c r="H26" i="1"/>
  <c r="E27" i="1"/>
  <c r="F27" i="1"/>
  <c r="G27" i="1"/>
  <c r="H27" i="1"/>
  <c r="B28" i="1"/>
  <c r="C28" i="1"/>
  <c r="D28" i="1"/>
  <c r="E28" i="1" s="1"/>
  <c r="F28" i="1"/>
  <c r="G28" i="1"/>
  <c r="H28" i="1"/>
  <c r="E29" i="1"/>
  <c r="F29" i="1"/>
  <c r="G29" i="1"/>
  <c r="H29" i="1"/>
  <c r="E30" i="1"/>
  <c r="F30" i="1"/>
  <c r="G30" i="1"/>
  <c r="H30" i="1"/>
  <c r="E31" i="1"/>
  <c r="F31" i="1"/>
  <c r="G31" i="1"/>
  <c r="H31" i="1"/>
  <c r="E32" i="1"/>
  <c r="F32" i="1"/>
  <c r="G32" i="1"/>
  <c r="H32" i="1"/>
  <c r="B33" i="1"/>
  <c r="C33" i="1"/>
  <c r="D33" i="1"/>
  <c r="E33" i="1" s="1"/>
  <c r="F33" i="1"/>
  <c r="G33" i="1"/>
  <c r="H33" i="1"/>
  <c r="E34" i="1"/>
  <c r="F34" i="1"/>
  <c r="G34" i="1"/>
  <c r="H34" i="1"/>
  <c r="B35" i="1"/>
  <c r="C35" i="1"/>
  <c r="D35" i="1"/>
  <c r="E35" i="1" s="1"/>
  <c r="F35" i="1"/>
  <c r="H35" i="1"/>
  <c r="E36" i="1"/>
  <c r="F36" i="1"/>
  <c r="G36" i="1"/>
  <c r="H36" i="1"/>
  <c r="E37" i="1"/>
  <c r="F37" i="1"/>
  <c r="G37" i="1"/>
  <c r="H37" i="1"/>
  <c r="E38" i="1"/>
  <c r="F38" i="1"/>
  <c r="G38" i="1"/>
  <c r="H38" i="1"/>
  <c r="E39" i="1"/>
  <c r="F39" i="1"/>
  <c r="G39" i="1"/>
  <c r="H39" i="1"/>
  <c r="E40" i="1"/>
  <c r="F40" i="1"/>
  <c r="G40" i="1"/>
  <c r="H40" i="1"/>
  <c r="E41" i="1"/>
  <c r="F41" i="1"/>
  <c r="G41" i="1"/>
  <c r="H41" i="1"/>
  <c r="B42" i="1"/>
  <c r="C42" i="1"/>
  <c r="H42" i="1" s="1"/>
  <c r="D42" i="1"/>
  <c r="E42" i="1"/>
  <c r="F42" i="1"/>
  <c r="G42" i="1"/>
  <c r="E43" i="1"/>
  <c r="F43" i="1"/>
  <c r="G43" i="1"/>
  <c r="H43" i="1"/>
  <c r="E44" i="1"/>
  <c r="F44" i="1"/>
  <c r="G44" i="1"/>
  <c r="H44" i="1"/>
  <c r="B45" i="1"/>
  <c r="C45" i="1"/>
  <c r="D45" i="1"/>
  <c r="E45" i="1" s="1"/>
  <c r="F45" i="1"/>
  <c r="G45" i="1"/>
  <c r="H45" i="1"/>
  <c r="E46" i="1"/>
  <c r="F46" i="1"/>
  <c r="G46" i="1"/>
  <c r="H46" i="1"/>
  <c r="E47" i="1"/>
  <c r="F47" i="1"/>
  <c r="G47" i="1"/>
  <c r="H47" i="1"/>
  <c r="E48" i="1"/>
  <c r="F48" i="1"/>
  <c r="G48" i="1"/>
  <c r="H48" i="1"/>
  <c r="E49" i="1"/>
  <c r="F49" i="1"/>
  <c r="G49" i="1"/>
  <c r="H49" i="1"/>
  <c r="B50" i="1"/>
  <c r="C50" i="1"/>
  <c r="D50" i="1"/>
  <c r="E50" i="1" s="1"/>
  <c r="F50" i="1"/>
  <c r="G50" i="1"/>
  <c r="H50" i="1"/>
  <c r="E51" i="1"/>
  <c r="F51" i="1"/>
  <c r="G51" i="1"/>
  <c r="H51" i="1"/>
  <c r="E52" i="1"/>
  <c r="F52" i="1"/>
  <c r="G52" i="1"/>
  <c r="H52" i="1"/>
  <c r="E53" i="1"/>
  <c r="F53" i="1"/>
  <c r="G53" i="1"/>
  <c r="H53" i="1"/>
  <c r="B54" i="1"/>
  <c r="C54" i="1"/>
  <c r="D54" i="1"/>
  <c r="E54" i="1" s="1"/>
  <c r="F54" i="1"/>
  <c r="G54" i="1"/>
  <c r="H54" i="1"/>
  <c r="E55" i="1"/>
  <c r="F55" i="1"/>
  <c r="G55" i="1"/>
  <c r="H55" i="1"/>
  <c r="E56" i="1"/>
  <c r="F56" i="1"/>
  <c r="G56" i="1"/>
  <c r="H56" i="1"/>
  <c r="B57" i="1"/>
  <c r="C57" i="1"/>
  <c r="D57" i="1"/>
  <c r="E58" i="1"/>
  <c r="E57" i="1" s="1"/>
  <c r="F58" i="1"/>
  <c r="F57" i="1" s="1"/>
  <c r="G58" i="1"/>
  <c r="G57" i="1" s="1"/>
  <c r="H58" i="1"/>
  <c r="H57" i="1" s="1"/>
  <c r="G35" i="1" l="1"/>
  <c r="D59" i="1"/>
  <c r="B59" i="1"/>
  <c r="C59" i="1"/>
  <c r="H59" i="1" l="1"/>
  <c r="F59" i="1"/>
  <c r="G59" i="1"/>
  <c r="E59" i="1"/>
</calcChain>
</file>

<file path=xl/sharedStrings.xml><?xml version="1.0" encoding="utf-8"?>
<sst xmlns="http://schemas.openxmlformats.org/spreadsheetml/2006/main" count="99" uniqueCount="97">
  <si>
    <t>тыс. рублей</t>
  </si>
  <si>
    <t xml:space="preserve">7. Образование  </t>
  </si>
  <si>
    <t xml:space="preserve">8. Культура и кинематография </t>
  </si>
  <si>
    <t>10. Социальная политика</t>
  </si>
  <si>
    <t>11. Физическая культура и спорт</t>
  </si>
  <si>
    <t>12. Средства массовой информации</t>
  </si>
  <si>
    <t>13. Обслуживание государственного и муниципального долга</t>
  </si>
  <si>
    <t>ВСЕГО РАСХОДОВ</t>
  </si>
  <si>
    <t>5=4-2</t>
  </si>
  <si>
    <t>1003 "Социальное обеспечение населения"</t>
  </si>
  <si>
    <t>1004 "Охрана семьи и детства"</t>
  </si>
  <si>
    <t>1101 "Физическая культура"</t>
  </si>
  <si>
    <t>1102 "Массовый спорт"</t>
  </si>
  <si>
    <t>1201 "Телевидение и радиовещание"</t>
  </si>
  <si>
    <t>1202 "Периодическая печать и издательства"</t>
  </si>
  <si>
    <t>1301 "Обслуживание государственного внутреннего и муниципального долга"</t>
  </si>
  <si>
    <t>НАИМЕНОВАНИЕ РАСХОДОВ</t>
  </si>
  <si>
    <t>Отклонение</t>
  </si>
  <si>
    <t>к первоначальному плану</t>
  </si>
  <si>
    <t>к уточненному плану</t>
  </si>
  <si>
    <t xml:space="preserve">в абсолютном выражении </t>
  </si>
  <si>
    <t>%</t>
  </si>
  <si>
    <t>6=4/2*100</t>
  </si>
  <si>
    <t>7=4-3</t>
  </si>
  <si>
    <t>8=4/3*100</t>
  </si>
  <si>
    <t>0102 "Функционирование высшего должностного лица субъекта Российской Федерации и муниципального образования"</t>
  </si>
  <si>
    <t>0103 "Функционирование законодательных (представительных) органов государственной власти и представительных органов муниципальных образований"</t>
  </si>
  <si>
    <t>0104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</si>
  <si>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0106 "Обеспечение деятельности финансовых, налоговых и таможенных органов и органов финансового (финансово-бюджетного) надзора"</t>
  </si>
  <si>
    <t>0111 "Резервные фонды"</t>
  </si>
  <si>
    <t>0113 "Другие общегосударственные вопросы"</t>
  </si>
  <si>
    <t>0309 "Защита населения и территории от чрезвычайных ситуаций природного и техногенного характера, гражданская оборона"</t>
  </si>
  <si>
    <t>0314 "Другие вопросы в области национальной безопасности и правоохранительной деятельности"</t>
  </si>
  <si>
    <t>0401 "Общеэкономические вопросы"</t>
  </si>
  <si>
    <t>0405 "Сельское хозяйство и рыболовство"</t>
  </si>
  <si>
    <t>0408 "Транспорт"</t>
  </si>
  <si>
    <t>0409 "Дорожное хозяйство (дорожные фонды)"</t>
  </si>
  <si>
    <t>0412 "Другие вопросы в области национальной экономики"</t>
  </si>
  <si>
    <t>0501 "Жилищное хозяйство"</t>
  </si>
  <si>
    <t>0502 "Коммунальное хозяйство"</t>
  </si>
  <si>
    <t>0503 "Благоустройство"</t>
  </si>
  <si>
    <t>0605 "Другие вопросы в области охраны окружающей среды"</t>
  </si>
  <si>
    <t>0701 "Дошкольное образование"</t>
  </si>
  <si>
    <t>0702 "Общее образование"</t>
  </si>
  <si>
    <t>0705 "Профессиональная подготовка, переподготовка и повышение квалификации"</t>
  </si>
  <si>
    <t>0707 "Молодежная политика"</t>
  </si>
  <si>
    <t>0709 "Другие вопросы в области образования"</t>
  </si>
  <si>
    <t>0801 "Культура"</t>
  </si>
  <si>
    <t>0804 "Другие вопросы в области культуры, кинематографии"</t>
  </si>
  <si>
    <t>1001 "Пенсионное обеспечение"</t>
  </si>
  <si>
    <t>РАСПРЕДЕЛЕНИЕ</t>
  </si>
  <si>
    <t>0505 "Другие вопросы в области жилищно-коммунального хозяйства"</t>
  </si>
  <si>
    <t>0107 "Обеспечение проведения выборов и референдумов"</t>
  </si>
  <si>
    <t>0703 "Дополнительное образование детей"</t>
  </si>
  <si>
    <t>Причины отклонения от первоначального плана (свыше или менее 5%)</t>
  </si>
  <si>
    <t>0105 "Судебная система"</t>
  </si>
  <si>
    <t>расходов бюджета муниципального образования "Холмский городской округ" за 2019 год</t>
  </si>
  <si>
    <t>Первоначальный план       на 2019 год</t>
  </si>
  <si>
    <t>Уточненый план                  на 2019 год</t>
  </si>
  <si>
    <t>Исполнено за 2019 год</t>
  </si>
  <si>
    <t>1105 "Другие вопросы в области физической культуры и спорта"</t>
  </si>
  <si>
    <t>1. Общегосударственные вопросы</t>
  </si>
  <si>
    <t>2. Национальная безопасность и правоохранительная деятельность</t>
  </si>
  <si>
    <t>3. Национальная экономика</t>
  </si>
  <si>
    <t>4.  Жилищно-коммунальное хозяйство</t>
  </si>
  <si>
    <t>5. Охрана окружающей среды</t>
  </si>
  <si>
    <t>0402 "Топливно-энергетический комплекс"</t>
  </si>
  <si>
    <t>Не заключен муниципальный контракт на разработку проектной документации на устройство площадки для передвижного автомобильного газового заправщика (ПАГЗ)</t>
  </si>
  <si>
    <t>Фактическое исполнение ниже первоначальных плановых ассигнований на 908,9 тыс. рублей за счет снижения субсидии областного бюджета на развитие агропромышленного комплекса и на проведение мероприятий по поддержке развития садоводства и огородничества</t>
  </si>
  <si>
    <t>Фактическое исполнение выше первоначальных плановых ассигнований на 44 401,9 тыс. рублей за счет выделения областной субсидии на приобретение автобусов для пассажирских перевозок, увеличения объемов субсидии на частичное возмещение затрат по осуществлению пассажирских перевозок по регулируемым маршрутам,  увеличением денежных средств на оплату предоставленных услуг за льготную перевозку школьников</t>
  </si>
  <si>
    <t>Фактическое исполнение выше первоначальных плановых ассигнований на 100 040,3 тыс. рублей за счет выделения субсидии областного бюджета проведение капитального ремонта дворовых территорий, а также остатков дорожного фонда 2018 года направленных на проведение ремонта объектов дорожного хозяйства</t>
  </si>
  <si>
    <t xml:space="preserve">Фактическое исполнение ниже первоначальных плановых ассигнований на 22 395,1 тыс. рублей за счет сокращения субсидии областного бюджета  на софинансирование капитальных вложений в объекты муниципальной собственности в части мероприятий по развитию туристического потенциала округа </t>
  </si>
  <si>
    <t>Фактическое исполнение выше первоначальных плановых ассигнований на 46334,1 тыс. рублей за счет увеличения средств областного бюджета и обеспечение софинансирования местного бюджета по следующим мероприятиям: -  обеспечение прав граждан-собственников жилых помещений, расположенных в аварийном жилищном фонде, признанном таковым после 01.01.2012 г; - ремонт муниципальных квартир для переселения граждан из аварийного жилищного фонда, признанного таковым после 01.01.2012</t>
  </si>
  <si>
    <t>Фактическое исполнение выше первоначальных плановых ассигнований на 59 022,2 тыс. рублей связано с выделением финансовой помощи областного бюджета на инженерные изыскания и разработка ПСД на сейсмоусиление (строительство) подпорных стенок округа, а также на  мероприятия по осуществлению территориального общественного самоуправления</t>
  </si>
  <si>
    <t xml:space="preserve">Фактическое исполнение выше первоначального плана на 841,3 тыс. рублей, в связи с увеличением объемов муниципального задания </t>
  </si>
  <si>
    <t>Фактическое исполнение выше первоначального плана на 3 619,2 тыс. рублей, в связи с увеличением объемов муниципального задания и выделением субсидий на иные цели на обновление материальной базы</t>
  </si>
  <si>
    <r>
      <t>1006</t>
    </r>
    <r>
      <rPr>
        <b/>
        <sz val="12"/>
        <color rgb="FF000000"/>
        <rFont val="Times New Roman"/>
        <family val="1"/>
        <charset val="204"/>
      </rPr>
      <t xml:space="preserve"> </t>
    </r>
    <r>
      <rPr>
        <sz val="12"/>
        <color rgb="FF000000"/>
        <rFont val="Times New Roman"/>
        <family val="1"/>
        <charset val="204"/>
      </rPr>
      <t>"Другие вопросы в области социальной политики"</t>
    </r>
  </si>
  <si>
    <t>Фактическое исполнение выше первоначального плана на 4032,5 тыс. рублей связано с изменением структуры должностей муниципальной службы, выделением дополнительных средств на обучение специалистов</t>
  </si>
  <si>
    <t xml:space="preserve">Фактическое исполнение ниже  первоначального плана на 2 786,3 тыс. рублей за счет имеющейся в первом полугодии 2019 года вакансии 1 шт. ед. муниципальной службы, переводом с июля 2019 года 1 единицы должности муниципальной службы в должности, не являющейся должностями муниципальной службы, а также перераспределением бюджетных ассигнований на текущее содержание Собрания на МКУ "Производственно-техническое управление по обеспечению деятельности органов местного самоуправления муниципального образования "Холмский городской округ" </t>
  </si>
  <si>
    <t>Решение Холмской территориальной избирательной комиссии Сахалинской области от 17.06.2019 № 98/519 "О назначении дополнительных выборов депутатов Собрания муниципального образования "Холмский городской округ" шестого созыва по одномандатным избирательным округа №4, № 5"</t>
  </si>
  <si>
    <t>Резервный фонд администрации Холмского городского округа распределяется на основании распоряжений администрации по главным распорядителям бюджетных средств в соответствии с постановлением администрации от 10.01.2012г. №2 «О Порядке расходования средств резервного фонда Администрации муниципального образования «Холмский городской округ»</t>
  </si>
  <si>
    <t>Фактическое исполнение по данному подразделу выше первоначального плана на 24 941 тыс. рублей за счет дополнительных доходных источников и перераспределения бюджетных ассигнований. Средства направлены на обеспечение выплаты заработной платы работникам муниципальных учреждений, функционирование муниципальных учреждений и оплату исполнительных листов</t>
  </si>
  <si>
    <t xml:space="preserve">Фактическое исполнение выше первоначальных плановых ассигнований на 6341,2 тыс. рублей, в связи с увеличением бюджетных ассигнований на содержание МКУ "Управление по делам ГО и ЧС Холмского городского округа", выделением средств резервного фонда администрации на пополнение резерва материальных ресурсов и ликвидацию последствий чрезвычайных ситуаций. </t>
  </si>
  <si>
    <t>Фактическое исполнение ниже первоначальных плановых ассигнований на 762,5 тыс. рублей за счет финансирования расходов в соответствии с фактически проведенными программными мероприятиями. Сложившаяся экономия перераспределена по другим разделам и подразделам</t>
  </si>
  <si>
    <t>Фактическое исполнение ниже первоначального плана на 2 643,0 тыс. рублей связано с наличием вакантных должностей. Средства на содержание  Управления ЖКХ перераспределены на содержание других органов местного самоуправления</t>
  </si>
  <si>
    <t>Фактическое выполнение выше первоначальных плановых назначений на 31 292,4 тыс. рублей за счет увеличения средств  на оплату труда работникам детских садов в связи с ростом заработной платы на 20% , на оплату проезда к месту отдыха и обратно. Выделена субсидия областного бюджета и обеспечено софинансирование местного бюджета на проведение капитального ремонта МБДОУ №4  "Маячок" благоустройство территории МДОУ "Золушка"</t>
  </si>
  <si>
    <t xml:space="preserve">Фактическое исполнение выше первоначальных плановых ассигнований на 21 661,8 тыс. рублей за счет увеличения расходов: на оплату труда работникам на 20%, а также работникам поименованных Указами Президента РФ, на оплату проезда к месту отдыха и обратно работников образовательных учреждений. Выделена финансовая помощь областного бюджета и обеспечено  софинансирование местного бюджета на проведение капитальных ремонтов МАОУ СОШ №6, спортивного зала лицея "Надежда" </t>
  </si>
  <si>
    <t>Фактическое исполнение выше первоначальных плановых ассигнований на 19 755,9 тыс. рублей связано с увеличением оплаты труда работников бюджетной сферы на 20%, обеспечением контрольного уровня заработной платы педагогическим работникам в соответствии с майскими Указами Президента, оплата проезда к месту отдыха и обратно</t>
  </si>
  <si>
    <t>Фактическое исполнение ниже первоначальных плановых ассигнований на 29,5 тыс. рублей за счет оплаты курсовой подготовки по фактически проведенным расходам. Сложившаяся экономия перераспределена на другие мероприятия в области образования</t>
  </si>
  <si>
    <t>Фактическое исполнение выше первоначальных плановых ассигнований на 6 564,1 тыс. рублей в связи с увеличением средств на содержание прочих учреждений образования, приобретение материальных ресурсов для подготовки образовательных учреждений к новому учебному году.</t>
  </si>
  <si>
    <t xml:space="preserve">Фактическое исполнение выше первоначального плана на 4 233,3 тыс. рублей связано с увеличения численности получателей, выплатой муниципальной пенсии в январе текущего года за декабрь 2018 </t>
  </si>
  <si>
    <t>Фактическое исполнение ниже первоначального плана на 102 720,1 тыс. рублей за счет снятия субсидии областного бюджета на предоставление социальной выплаты гражданам  для строительства жилья в составе жилищно-строительных кооперативов, а также за счет перераспределения бюджетных ассигнований на подраздел 1004 - на получение социальной выплаты на приобретение жилья молодым семьям</t>
  </si>
  <si>
    <t>Фактическое исполнение выше первоначального плана на 18 560,6 тыс. рублей за счет корректировки бюджетных ассигнований на содержание приемных детей и за счет перераспределения бюджетных средств на подраздел 1004 - на получение социальной выплаты на приобретение жилья молодым семьям</t>
  </si>
  <si>
    <t xml:space="preserve">Фактическое исполнение выше первоначального плана на 11 492,7 тыс. рублей связано с выделением дополнительных средств на обеспече6ние выплаты заработной платы работникам Спортивной школы, на оплату проезда к месту отдыха и обратно, на проведение и участие в соревнованиях </t>
  </si>
  <si>
    <t xml:space="preserve">Фактическое исполнение ниже плановых назначений ниже на 60 986,3 тыс. рублей связано с сокращением ассигнований по следующим объектам: - строительство комплексной спортивной площадки на ул. Первомайская в городе Холмске, - крытый универсальный спортивный зал в с. Чехов (разработка ПСД и СМР) </t>
  </si>
  <si>
    <t>Фактическое исполнение выше первоначальных плановых ассигнования на 1 294,6 тыс. рублей за счет увеличения норматива на содержание органов местного самоуправления (при формировании бюджета норматив составлял - 13,41, при исполнении - 14,27%), а также индексацией должностных окладов с 01.10.2019 на 1,043%. Средства перераспределены с подраздела 0505</t>
  </si>
  <si>
    <t>Фактическое исполнение ниже первоначального плана на 156,8 тыс. рублей в связи с оплатой процентов по привлеченным бюджетным кредитам в соответствии с заключенными соглашениями. Бюджетные ассигнования перераспределены на другие подразделы бюджетной классификации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</si>
</sst>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1"/>
      <color theme="1"/>
      <name val="Calibri"/>
      <family val="2"/>
      <charset val="204"/>
      <scheme val="minor"/>
    </font>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Times New Roman"/>
      <family val="1"/>
      <charset val="204"/>
    </font>
    <font>
      <b/>
      <sz val="12"/>
      <color theme="1"/>
      <name val="Times New Roman"/>
      <family val="1"/>
      <charset val="204"/>
    </font>
    <font>
      <sz val="12"/>
      <color theme="1"/>
      <name val="Times New Roman"/>
      <family val="1"/>
      <charset val="204"/>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5">
    <xf numFmtId="0" fontId="0" fillId="0" borderId="0"/>
    <xf numFmtId="0" fontId="1" fillId="0" borderId="0"/>
    <xf numFmtId="0" fontId="2" fillId="0" borderId="0" applyNumberFormat="0" applyFont="0" applyFill="0" applyBorder="0" applyAlignment="0" applyProtection="0">
      <alignment vertical="top"/>
    </xf>
    <xf numFmtId="9" fontId="2" fillId="0" borderId="0" applyFont="0" applyFill="0" applyBorder="0" applyAlignment="0" applyProtection="0"/>
    <xf numFmtId="0" fontId="1" fillId="0" borderId="0"/>
  </cellStyleXfs>
  <cellXfs count="55">
    <xf numFmtId="0" fontId="0" fillId="0" borderId="0" xfId="0"/>
    <xf numFmtId="0" fontId="6" fillId="0" borderId="1" xfId="2" applyNumberFormat="1" applyFont="1" applyFill="1" applyBorder="1" applyAlignment="1" applyProtection="1">
      <alignment horizontal="left" vertical="center" wrapText="1"/>
    </xf>
    <xf numFmtId="164" fontId="6" fillId="0" borderId="1" xfId="2" applyNumberFormat="1" applyFont="1" applyFill="1" applyBorder="1" applyAlignment="1" applyProtection="1">
      <alignment horizontal="center" wrapText="1"/>
    </xf>
    <xf numFmtId="164" fontId="6" fillId="0" borderId="1" xfId="2" applyNumberFormat="1" applyFont="1" applyFill="1" applyBorder="1" applyAlignment="1" applyProtection="1">
      <alignment horizontal="center" vertical="top"/>
    </xf>
    <xf numFmtId="164" fontId="5" fillId="0" borderId="1" xfId="2" applyNumberFormat="1" applyFont="1" applyFill="1" applyBorder="1" applyAlignment="1" applyProtection="1">
      <alignment horizontal="center" wrapText="1"/>
    </xf>
    <xf numFmtId="0" fontId="3" fillId="0" borderId="0" xfId="2" applyNumberFormat="1" applyFont="1" applyFill="1" applyBorder="1" applyAlignment="1" applyProtection="1">
      <alignment vertical="top" wrapText="1"/>
    </xf>
    <xf numFmtId="3" fontId="3" fillId="0" borderId="0" xfId="2" applyNumberFormat="1" applyFont="1" applyFill="1" applyBorder="1" applyAlignment="1" applyProtection="1">
      <alignment horizontal="center" vertical="top" wrapText="1"/>
    </xf>
    <xf numFmtId="164" fontId="3" fillId="0" borderId="0" xfId="2" applyNumberFormat="1" applyFont="1" applyFill="1" applyBorder="1" applyAlignment="1" applyProtection="1">
      <alignment vertical="top" wrapText="1"/>
    </xf>
    <xf numFmtId="3" fontId="3" fillId="0" borderId="0" xfId="2" applyNumberFormat="1" applyFont="1" applyFill="1" applyBorder="1" applyAlignment="1" applyProtection="1">
      <alignment vertical="top"/>
    </xf>
    <xf numFmtId="164" fontId="7" fillId="0" borderId="1" xfId="2" applyNumberFormat="1" applyFont="1" applyFill="1" applyBorder="1" applyAlignment="1">
      <alignment horizontal="center" vertical="top" wrapText="1"/>
    </xf>
    <xf numFmtId="164" fontId="7" fillId="0" borderId="1" xfId="2" applyNumberFormat="1" applyFont="1" applyFill="1" applyBorder="1" applyAlignment="1" applyProtection="1">
      <alignment horizontal="center" vertical="top" wrapText="1"/>
    </xf>
    <xf numFmtId="164" fontId="3" fillId="0" borderId="1" xfId="2" applyNumberFormat="1" applyFont="1" applyFill="1" applyBorder="1" applyAlignment="1" applyProtection="1">
      <alignment horizontal="center" vertical="top" wrapText="1"/>
    </xf>
    <xf numFmtId="164" fontId="5" fillId="0" borderId="1" xfId="2" applyNumberFormat="1" applyFont="1" applyFill="1" applyBorder="1" applyAlignment="1" applyProtection="1">
      <alignment horizontal="center" vertical="top"/>
    </xf>
    <xf numFmtId="0" fontId="7" fillId="0" borderId="0" xfId="0" applyFont="1"/>
    <xf numFmtId="0" fontId="6" fillId="0" borderId="1" xfId="2" applyNumberFormat="1" applyFont="1" applyFill="1" applyBorder="1" applyAlignment="1" applyProtection="1">
      <alignment horizontal="center" vertical="center" wrapText="1"/>
    </xf>
    <xf numFmtId="3" fontId="6" fillId="0" borderId="1" xfId="2" applyNumberFormat="1" applyFont="1" applyFill="1" applyBorder="1" applyAlignment="1" applyProtection="1">
      <alignment horizontal="center" vertical="center" wrapText="1"/>
    </xf>
    <xf numFmtId="3" fontId="5" fillId="0" borderId="1" xfId="2" applyNumberFormat="1" applyFont="1" applyFill="1" applyBorder="1" applyAlignment="1" applyProtection="1">
      <alignment horizontal="center" vertical="top" wrapText="1"/>
    </xf>
    <xf numFmtId="3" fontId="6" fillId="0" borderId="1" xfId="2" applyNumberFormat="1" applyFont="1" applyFill="1" applyBorder="1" applyAlignment="1" applyProtection="1">
      <alignment horizontal="center" vertical="top" wrapText="1"/>
    </xf>
    <xf numFmtId="164" fontId="6" fillId="0" borderId="1" xfId="2" applyNumberFormat="1" applyFont="1" applyFill="1" applyBorder="1" applyAlignment="1" applyProtection="1">
      <alignment horizontal="center" vertical="top" wrapText="1"/>
    </xf>
    <xf numFmtId="0" fontId="7" fillId="0" borderId="1" xfId="0" applyFont="1" applyBorder="1"/>
    <xf numFmtId="164" fontId="5" fillId="0" borderId="1" xfId="2" applyNumberFormat="1" applyFont="1" applyFill="1" applyBorder="1" applyAlignment="1" applyProtection="1">
      <alignment horizontal="center" vertical="top" wrapText="1"/>
    </xf>
    <xf numFmtId="0" fontId="7" fillId="0" borderId="1" xfId="0" applyFont="1" applyBorder="1" applyAlignment="1">
      <alignment vertical="top" wrapText="1"/>
    </xf>
    <xf numFmtId="164" fontId="3" fillId="0" borderId="1" xfId="2" applyNumberFormat="1" applyFont="1" applyFill="1" applyBorder="1" applyAlignment="1">
      <alignment horizontal="center" vertical="top"/>
    </xf>
    <xf numFmtId="164" fontId="3" fillId="0" borderId="1" xfId="2" applyNumberFormat="1" applyFont="1" applyFill="1" applyBorder="1" applyAlignment="1">
      <alignment horizontal="center" vertical="top" wrapText="1"/>
    </xf>
    <xf numFmtId="164" fontId="7" fillId="0" borderId="1" xfId="2" applyNumberFormat="1" applyFont="1" applyFill="1" applyBorder="1" applyAlignment="1" applyProtection="1">
      <alignment horizontal="center" vertical="top"/>
    </xf>
    <xf numFmtId="164" fontId="3" fillId="0" borderId="1" xfId="2" applyNumberFormat="1" applyFont="1" applyFill="1" applyBorder="1" applyAlignment="1" applyProtection="1">
      <alignment horizontal="center" vertical="top"/>
    </xf>
    <xf numFmtId="164" fontId="7" fillId="0" borderId="1" xfId="2" applyNumberFormat="1" applyFont="1" applyFill="1" applyBorder="1" applyAlignment="1">
      <alignment horizontal="center" vertical="top"/>
    </xf>
    <xf numFmtId="164" fontId="6" fillId="0" borderId="1" xfId="2" applyNumberFormat="1" applyFont="1" applyFill="1" applyBorder="1" applyAlignment="1" applyProtection="1">
      <alignment horizontal="center"/>
    </xf>
    <xf numFmtId="2" fontId="7" fillId="0" borderId="1" xfId="2" applyNumberFormat="1" applyFont="1" applyFill="1" applyBorder="1" applyAlignment="1" applyProtection="1">
      <alignment horizontal="center" vertical="top"/>
    </xf>
    <xf numFmtId="165" fontId="7" fillId="0" borderId="1" xfId="2" applyNumberFormat="1" applyFont="1" applyFill="1" applyBorder="1" applyAlignment="1" applyProtection="1">
      <alignment horizontal="center" vertical="top"/>
    </xf>
    <xf numFmtId="49" fontId="6" fillId="0" borderId="1" xfId="2" applyNumberFormat="1" applyFont="1" applyFill="1" applyBorder="1" applyAlignment="1" applyProtection="1">
      <alignment horizontal="left" vertical="top" wrapText="1"/>
    </xf>
    <xf numFmtId="165" fontId="4" fillId="0" borderId="1" xfId="0" applyNumberFormat="1" applyFont="1" applyFill="1" applyBorder="1" applyAlignment="1" applyProtection="1">
      <alignment horizontal="center" vertical="center" wrapText="1"/>
    </xf>
    <xf numFmtId="0" fontId="5" fillId="0" borderId="0" xfId="2" applyNumberFormat="1" applyFont="1" applyFill="1" applyBorder="1" applyAlignment="1" applyProtection="1">
      <alignment horizontal="center" vertical="top"/>
    </xf>
    <xf numFmtId="3" fontId="3" fillId="0" borderId="0" xfId="2" applyNumberFormat="1" applyFont="1" applyFill="1" applyBorder="1" applyAlignment="1" applyProtection="1">
      <alignment vertical="center" wrapText="1"/>
    </xf>
    <xf numFmtId="0" fontId="3" fillId="0" borderId="0" xfId="0" applyFont="1" applyAlignment="1">
      <alignment vertical="center" wrapText="1"/>
    </xf>
    <xf numFmtId="165" fontId="4" fillId="0" borderId="1" xfId="0" applyNumberFormat="1" applyFont="1" applyFill="1" applyBorder="1" applyAlignment="1" applyProtection="1">
      <alignment horizontal="center" vertical="center" wrapText="1"/>
    </xf>
    <xf numFmtId="0" fontId="3" fillId="0" borderId="1" xfId="0" applyFont="1" applyBorder="1" applyAlignment="1">
      <alignment wrapText="1"/>
    </xf>
    <xf numFmtId="3" fontId="3" fillId="0" borderId="1" xfId="2" applyNumberFormat="1" applyFont="1" applyFill="1" applyBorder="1" applyAlignment="1" applyProtection="1">
      <alignment horizontal="center" vertical="top"/>
    </xf>
    <xf numFmtId="0" fontId="3" fillId="0" borderId="1" xfId="0" applyFont="1" applyBorder="1" applyAlignment="1">
      <alignment horizontal="center" vertical="top"/>
    </xf>
    <xf numFmtId="0" fontId="3" fillId="0" borderId="1" xfId="2" applyNumberFormat="1" applyFont="1" applyFill="1" applyBorder="1" applyAlignment="1" applyProtection="1">
      <alignment horizontal="center" vertical="top"/>
    </xf>
    <xf numFmtId="0" fontId="7" fillId="0" borderId="1" xfId="2" applyNumberFormat="1" applyFont="1" applyFill="1" applyBorder="1" applyAlignment="1" applyProtection="1">
      <alignment horizontal="center" vertical="center" wrapText="1"/>
    </xf>
    <xf numFmtId="0" fontId="4" fillId="0" borderId="1" xfId="4" applyFont="1" applyFill="1" applyBorder="1" applyAlignment="1">
      <alignment horizontal="center" vertical="center" wrapText="1"/>
    </xf>
    <xf numFmtId="0" fontId="3" fillId="0" borderId="1" xfId="0" applyFont="1" applyBorder="1" applyAlignment="1">
      <alignment horizontal="center" wrapText="1"/>
    </xf>
    <xf numFmtId="3" fontId="3" fillId="0" borderId="1" xfId="2" applyNumberFormat="1" applyFont="1" applyFill="1" applyBorder="1" applyAlignment="1" applyProtection="1">
      <alignment horizontal="center" vertical="center" wrapText="1"/>
    </xf>
    <xf numFmtId="3" fontId="7" fillId="0" borderId="1" xfId="2" applyNumberFormat="1" applyFont="1" applyFill="1" applyBorder="1" applyAlignment="1" applyProtection="1">
      <alignment horizontal="center" vertical="center" wrapText="1"/>
    </xf>
    <xf numFmtId="0" fontId="3" fillId="0" borderId="1" xfId="0" applyFont="1" applyBorder="1" applyAlignment="1">
      <alignment vertical="top"/>
    </xf>
    <xf numFmtId="0" fontId="3" fillId="0" borderId="2" xfId="2" applyNumberFormat="1" applyFont="1" applyFill="1" applyBorder="1" applyAlignment="1" applyProtection="1">
      <alignment horizontal="right" vertical="top"/>
    </xf>
    <xf numFmtId="0" fontId="0" fillId="0" borderId="2" xfId="0" applyBorder="1" applyAlignment="1">
      <alignment horizontal="right" vertical="top"/>
    </xf>
    <xf numFmtId="0" fontId="8" fillId="0" borderId="1" xfId="0" applyFont="1" applyBorder="1" applyAlignment="1">
      <alignment horizontal="justify" vertical="top" wrapText="1"/>
    </xf>
    <xf numFmtId="0" fontId="9" fillId="0" borderId="1" xfId="0" applyFont="1" applyBorder="1" applyAlignment="1">
      <alignment horizontal="justify" vertical="top" wrapText="1"/>
    </xf>
    <xf numFmtId="0" fontId="9" fillId="0" borderId="1" xfId="0" applyFont="1" applyBorder="1" applyAlignment="1">
      <alignment horizontal="justify" vertical="top"/>
    </xf>
    <xf numFmtId="164" fontId="6" fillId="0" borderId="1" xfId="2" applyNumberFormat="1" applyFont="1" applyFill="1" applyBorder="1" applyAlignment="1">
      <alignment horizontal="center" vertical="top" wrapText="1"/>
    </xf>
    <xf numFmtId="164" fontId="5" fillId="0" borderId="1" xfId="2" applyNumberFormat="1" applyFont="1" applyFill="1" applyBorder="1" applyAlignment="1">
      <alignment horizontal="center" vertical="top" wrapText="1"/>
    </xf>
    <xf numFmtId="0" fontId="8" fillId="0" borderId="1" xfId="0" applyFont="1" applyBorder="1" applyAlignment="1">
      <alignment horizontal="justify" vertical="center" wrapText="1"/>
    </xf>
    <xf numFmtId="0" fontId="8" fillId="0" borderId="1" xfId="0" applyFont="1" applyBorder="1" applyAlignment="1">
      <alignment vertical="center" wrapText="1"/>
    </xf>
  </cellXfs>
  <cellStyles count="5">
    <cellStyle name="Обычный" xfId="0" builtinId="0"/>
    <cellStyle name="Обычный 2" xfId="1"/>
    <cellStyle name="Обычный_Исполнение бюджета 2004 " xfId="4"/>
    <cellStyle name="Обычный_ПРИЛОЖЕНИЕ 5" xfId="2"/>
    <cellStyle name="Процентн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tabSelected="1" topLeftCell="A57" zoomScaleNormal="100" workbookViewId="0">
      <selection activeCell="I59" sqref="A5:I59"/>
    </sheetView>
  </sheetViews>
  <sheetFormatPr defaultColWidth="8.88671875" defaultRowHeight="15.6" x14ac:dyDescent="0.3"/>
  <cols>
    <col min="1" max="1" width="28.44140625" style="13" customWidth="1"/>
    <col min="2" max="2" width="13.109375" style="13" customWidth="1"/>
    <col min="3" max="3" width="15" style="13" customWidth="1"/>
    <col min="4" max="4" width="13.109375" style="13" bestFit="1" customWidth="1"/>
    <col min="5" max="5" width="15.44140625" style="13" customWidth="1"/>
    <col min="6" max="6" width="14" style="13" customWidth="1"/>
    <col min="7" max="7" width="13.109375" style="13" bestFit="1" customWidth="1"/>
    <col min="8" max="8" width="11.88671875" style="13" customWidth="1"/>
    <col min="9" max="9" width="44.33203125" style="13" customWidth="1"/>
    <col min="10" max="16384" width="8.88671875" style="13"/>
  </cols>
  <sheetData>
    <row r="1" spans="1:9" x14ac:dyDescent="0.3">
      <c r="F1" s="33"/>
      <c r="G1" s="34"/>
      <c r="H1" s="34"/>
    </row>
    <row r="2" spans="1:9" x14ac:dyDescent="0.3">
      <c r="A2" s="32" t="s">
        <v>50</v>
      </c>
      <c r="B2" s="32"/>
      <c r="C2" s="32"/>
      <c r="D2" s="32"/>
      <c r="E2" s="32"/>
      <c r="F2" s="32"/>
      <c r="G2" s="32"/>
      <c r="H2" s="32"/>
    </row>
    <row r="3" spans="1:9" x14ac:dyDescent="0.3">
      <c r="A3" s="32" t="s">
        <v>56</v>
      </c>
      <c r="B3" s="32"/>
      <c r="C3" s="32"/>
      <c r="D3" s="32"/>
      <c r="E3" s="32"/>
      <c r="F3" s="32"/>
      <c r="G3" s="32"/>
      <c r="H3" s="32"/>
    </row>
    <row r="4" spans="1:9" x14ac:dyDescent="0.3">
      <c r="A4" s="5"/>
      <c r="B4" s="6"/>
      <c r="C4" s="7"/>
      <c r="D4" s="8"/>
      <c r="E4" s="8"/>
      <c r="F4" s="46" t="s">
        <v>0</v>
      </c>
      <c r="G4" s="46"/>
      <c r="H4" s="46"/>
      <c r="I4" s="47"/>
    </row>
    <row r="5" spans="1:9" x14ac:dyDescent="0.3">
      <c r="A5" s="40" t="s">
        <v>16</v>
      </c>
      <c r="B5" s="41" t="s">
        <v>57</v>
      </c>
      <c r="C5" s="43" t="s">
        <v>58</v>
      </c>
      <c r="D5" s="44" t="s">
        <v>59</v>
      </c>
      <c r="E5" s="37" t="s">
        <v>17</v>
      </c>
      <c r="F5" s="38"/>
      <c r="G5" s="45"/>
      <c r="H5" s="45"/>
      <c r="I5" s="35" t="s">
        <v>54</v>
      </c>
    </row>
    <row r="6" spans="1:9" x14ac:dyDescent="0.3">
      <c r="A6" s="36"/>
      <c r="B6" s="42"/>
      <c r="C6" s="36"/>
      <c r="D6" s="36"/>
      <c r="E6" s="37" t="s">
        <v>18</v>
      </c>
      <c r="F6" s="38"/>
      <c r="G6" s="39" t="s">
        <v>19</v>
      </c>
      <c r="H6" s="38"/>
      <c r="I6" s="36"/>
    </row>
    <row r="7" spans="1:9" ht="64.95" customHeight="1" x14ac:dyDescent="0.3">
      <c r="A7" s="36"/>
      <c r="B7" s="42"/>
      <c r="C7" s="36"/>
      <c r="D7" s="36"/>
      <c r="E7" s="31" t="s">
        <v>20</v>
      </c>
      <c r="F7" s="31" t="s">
        <v>21</v>
      </c>
      <c r="G7" s="31" t="s">
        <v>20</v>
      </c>
      <c r="H7" s="31" t="s">
        <v>21</v>
      </c>
      <c r="I7" s="36"/>
    </row>
    <row r="8" spans="1:9" x14ac:dyDescent="0.3">
      <c r="A8" s="14">
        <v>1</v>
      </c>
      <c r="B8" s="15">
        <v>2</v>
      </c>
      <c r="C8" s="16">
        <v>3</v>
      </c>
      <c r="D8" s="17">
        <v>4</v>
      </c>
      <c r="E8" s="15" t="s">
        <v>8</v>
      </c>
      <c r="F8" s="15" t="s">
        <v>22</v>
      </c>
      <c r="G8" s="15" t="s">
        <v>23</v>
      </c>
      <c r="H8" s="15" t="s">
        <v>24</v>
      </c>
      <c r="I8" s="15">
        <v>9</v>
      </c>
    </row>
    <row r="9" spans="1:9" ht="31.2" x14ac:dyDescent="0.3">
      <c r="A9" s="1" t="s">
        <v>61</v>
      </c>
      <c r="B9" s="18">
        <f>SUM(B10:B17)</f>
        <v>309420.59999999998</v>
      </c>
      <c r="C9" s="18">
        <f>SUM(C10:C17)</f>
        <v>342099.20000000001</v>
      </c>
      <c r="D9" s="20">
        <f>SUM(D10:D17)</f>
        <v>338354.7</v>
      </c>
      <c r="E9" s="18">
        <f>D9-B9</f>
        <v>28934.100000000035</v>
      </c>
      <c r="F9" s="18">
        <f>D9/B9*100</f>
        <v>109.35105807434931</v>
      </c>
      <c r="G9" s="18">
        <f>D9-C9</f>
        <v>-3744.5</v>
      </c>
      <c r="H9" s="18">
        <f>D9/C9*100</f>
        <v>98.905434447084346</v>
      </c>
      <c r="I9" s="19"/>
    </row>
    <row r="10" spans="1:9" ht="93.6" x14ac:dyDescent="0.3">
      <c r="A10" s="48" t="s">
        <v>25</v>
      </c>
      <c r="B10" s="9">
        <v>3763</v>
      </c>
      <c r="C10" s="10">
        <v>3763</v>
      </c>
      <c r="D10" s="11">
        <v>3760.9</v>
      </c>
      <c r="E10" s="10">
        <f t="shared" ref="E10:E58" si="0">D10-B10</f>
        <v>-2.0999999999999091</v>
      </c>
      <c r="F10" s="10">
        <f t="shared" ref="F10:F56" si="1">D10/B10*100</f>
        <v>99.944193462662767</v>
      </c>
      <c r="G10" s="10">
        <f t="shared" ref="G10:G56" si="2">D10-C10</f>
        <v>-2.0999999999999091</v>
      </c>
      <c r="H10" s="10">
        <f t="shared" ref="H10:H56" si="3">D10/C10*100</f>
        <v>99.944193462662767</v>
      </c>
      <c r="I10" s="21"/>
    </row>
    <row r="11" spans="1:9" ht="234" x14ac:dyDescent="0.3">
      <c r="A11" s="48" t="s">
        <v>26</v>
      </c>
      <c r="B11" s="9">
        <v>9882</v>
      </c>
      <c r="C11" s="10">
        <v>7119.6</v>
      </c>
      <c r="D11" s="11">
        <v>7095.7</v>
      </c>
      <c r="E11" s="10">
        <f t="shared" si="0"/>
        <v>-2786.3</v>
      </c>
      <c r="F11" s="10">
        <f t="shared" si="1"/>
        <v>71.804290629427243</v>
      </c>
      <c r="G11" s="10">
        <f t="shared" si="2"/>
        <v>-23.900000000000546</v>
      </c>
      <c r="H11" s="10">
        <f t="shared" si="3"/>
        <v>99.664306983538395</v>
      </c>
      <c r="I11" s="53" t="s">
        <v>78</v>
      </c>
    </row>
    <row r="12" spans="1:9" ht="124.8" x14ac:dyDescent="0.3">
      <c r="A12" s="48" t="s">
        <v>27</v>
      </c>
      <c r="B12" s="9">
        <v>128001.5</v>
      </c>
      <c r="C12" s="10">
        <v>135289</v>
      </c>
      <c r="D12" s="11">
        <v>134124.9</v>
      </c>
      <c r="E12" s="10">
        <f t="shared" si="0"/>
        <v>6123.3999999999942</v>
      </c>
      <c r="F12" s="10">
        <f t="shared" si="1"/>
        <v>104.7838501892556</v>
      </c>
      <c r="G12" s="10">
        <f t="shared" si="2"/>
        <v>-1164.1000000000058</v>
      </c>
      <c r="H12" s="10">
        <f t="shared" si="3"/>
        <v>99.139545713250882</v>
      </c>
      <c r="I12" s="54"/>
    </row>
    <row r="13" spans="1:9" x14ac:dyDescent="0.3">
      <c r="A13" s="48" t="s">
        <v>55</v>
      </c>
      <c r="B13" s="9">
        <v>26.3</v>
      </c>
      <c r="C13" s="10">
        <v>26.3</v>
      </c>
      <c r="D13" s="11">
        <v>26.3</v>
      </c>
      <c r="E13" s="10">
        <f t="shared" si="0"/>
        <v>0</v>
      </c>
      <c r="F13" s="10">
        <f t="shared" si="1"/>
        <v>100</v>
      </c>
      <c r="G13" s="10">
        <f t="shared" si="2"/>
        <v>0</v>
      </c>
      <c r="H13" s="10">
        <f t="shared" si="3"/>
        <v>100</v>
      </c>
      <c r="I13" s="54"/>
    </row>
    <row r="14" spans="1:9" ht="93.6" x14ac:dyDescent="0.3">
      <c r="A14" s="48" t="s">
        <v>28</v>
      </c>
      <c r="B14" s="9">
        <v>31228.1</v>
      </c>
      <c r="C14" s="10">
        <v>35539</v>
      </c>
      <c r="D14" s="11">
        <v>35260.6</v>
      </c>
      <c r="E14" s="10">
        <f t="shared" si="0"/>
        <v>4032.5</v>
      </c>
      <c r="F14" s="10">
        <f t="shared" si="1"/>
        <v>112.91304946506511</v>
      </c>
      <c r="G14" s="10">
        <f t="shared" si="2"/>
        <v>-278.40000000000146</v>
      </c>
      <c r="H14" s="10">
        <f t="shared" si="3"/>
        <v>99.216635245786307</v>
      </c>
      <c r="I14" s="53" t="s">
        <v>77</v>
      </c>
    </row>
    <row r="15" spans="1:9" ht="124.8" x14ac:dyDescent="0.3">
      <c r="A15" s="48" t="s">
        <v>52</v>
      </c>
      <c r="B15" s="9"/>
      <c r="C15" s="10">
        <v>1625.6</v>
      </c>
      <c r="D15" s="11">
        <v>1625.6</v>
      </c>
      <c r="E15" s="10">
        <f t="shared" si="0"/>
        <v>1625.6</v>
      </c>
      <c r="F15" s="10"/>
      <c r="G15" s="10">
        <f t="shared" si="2"/>
        <v>0</v>
      </c>
      <c r="H15" s="10">
        <f t="shared" si="3"/>
        <v>100</v>
      </c>
      <c r="I15" s="53" t="s">
        <v>79</v>
      </c>
    </row>
    <row r="16" spans="1:9" ht="140.4" customHeight="1" x14ac:dyDescent="0.3">
      <c r="A16" s="48" t="s">
        <v>29</v>
      </c>
      <c r="B16" s="9">
        <v>5000</v>
      </c>
      <c r="C16" s="10">
        <v>970</v>
      </c>
      <c r="D16" s="11"/>
      <c r="E16" s="10"/>
      <c r="F16" s="10"/>
      <c r="G16" s="10"/>
      <c r="H16" s="10"/>
      <c r="I16" s="53" t="s">
        <v>80</v>
      </c>
    </row>
    <row r="17" spans="1:9" ht="171.6" x14ac:dyDescent="0.3">
      <c r="A17" s="48" t="s">
        <v>30</v>
      </c>
      <c r="B17" s="9">
        <v>131519.70000000001</v>
      </c>
      <c r="C17" s="10">
        <v>157766.70000000001</v>
      </c>
      <c r="D17" s="11">
        <v>156460.70000000001</v>
      </c>
      <c r="E17" s="10">
        <f t="shared" si="0"/>
        <v>24941</v>
      </c>
      <c r="F17" s="10">
        <f t="shared" si="1"/>
        <v>118.96369897437418</v>
      </c>
      <c r="G17" s="10">
        <f t="shared" si="2"/>
        <v>-1306</v>
      </c>
      <c r="H17" s="10">
        <f t="shared" si="3"/>
        <v>99.172195399916461</v>
      </c>
      <c r="I17" s="53" t="s">
        <v>81</v>
      </c>
    </row>
    <row r="18" spans="1:9" ht="62.4" x14ac:dyDescent="0.3">
      <c r="A18" s="49" t="s">
        <v>62</v>
      </c>
      <c r="B18" s="18">
        <f>SUM(B19:B20)</f>
        <v>37381</v>
      </c>
      <c r="C18" s="18">
        <f>SUM(C19:C20)</f>
        <v>43445.8</v>
      </c>
      <c r="D18" s="20">
        <f t="shared" ref="D18" si="4">SUM(D19:D20)</f>
        <v>42959.7</v>
      </c>
      <c r="E18" s="18">
        <f t="shared" si="0"/>
        <v>5578.6999999999971</v>
      </c>
      <c r="F18" s="18">
        <f t="shared" si="1"/>
        <v>114.92389181669832</v>
      </c>
      <c r="G18" s="18">
        <f t="shared" si="2"/>
        <v>-486.10000000000582</v>
      </c>
      <c r="H18" s="18">
        <f t="shared" si="3"/>
        <v>98.881134655133508</v>
      </c>
      <c r="I18" s="53"/>
    </row>
    <row r="19" spans="1:9" ht="174" customHeight="1" x14ac:dyDescent="0.3">
      <c r="A19" s="48" t="s">
        <v>31</v>
      </c>
      <c r="B19" s="9">
        <v>33286</v>
      </c>
      <c r="C19" s="10">
        <v>40105.300000000003</v>
      </c>
      <c r="D19" s="11">
        <v>39627.199999999997</v>
      </c>
      <c r="E19" s="10">
        <f t="shared" si="0"/>
        <v>6341.1999999999971</v>
      </c>
      <c r="F19" s="10">
        <f t="shared" si="1"/>
        <v>119.05065192573454</v>
      </c>
      <c r="G19" s="10">
        <f t="shared" si="2"/>
        <v>-478.10000000000582</v>
      </c>
      <c r="H19" s="10">
        <f t="shared" si="3"/>
        <v>98.807888234223398</v>
      </c>
      <c r="I19" s="53" t="s">
        <v>82</v>
      </c>
    </row>
    <row r="20" spans="1:9" ht="124.8" x14ac:dyDescent="0.3">
      <c r="A20" s="48" t="s">
        <v>32</v>
      </c>
      <c r="B20" s="9">
        <v>4095</v>
      </c>
      <c r="C20" s="10">
        <v>3340.5</v>
      </c>
      <c r="D20" s="11">
        <v>3332.5</v>
      </c>
      <c r="E20" s="10">
        <f t="shared" si="0"/>
        <v>-762.5</v>
      </c>
      <c r="F20" s="10">
        <f t="shared" si="1"/>
        <v>81.379731379731382</v>
      </c>
      <c r="G20" s="10">
        <f t="shared" si="2"/>
        <v>-8</v>
      </c>
      <c r="H20" s="10">
        <f t="shared" si="3"/>
        <v>99.760514892980083</v>
      </c>
      <c r="I20" s="53" t="s">
        <v>83</v>
      </c>
    </row>
    <row r="21" spans="1:9" ht="31.2" x14ac:dyDescent="0.3">
      <c r="A21" s="49" t="s">
        <v>63</v>
      </c>
      <c r="B21" s="51">
        <f>SUM(B22:B27)</f>
        <v>548054.10000000009</v>
      </c>
      <c r="C21" s="51">
        <f>SUM(C22:C27)</f>
        <v>759871.9</v>
      </c>
      <c r="D21" s="52">
        <f>SUM(D22:D27)</f>
        <v>669192.19999999995</v>
      </c>
      <c r="E21" s="18">
        <f t="shared" si="0"/>
        <v>121138.09999999986</v>
      </c>
      <c r="F21" s="18">
        <f t="shared" si="1"/>
        <v>122.10331060382541</v>
      </c>
      <c r="G21" s="18">
        <f t="shared" si="2"/>
        <v>-90679.70000000007</v>
      </c>
      <c r="H21" s="18">
        <f t="shared" si="3"/>
        <v>88.066449094906645</v>
      </c>
      <c r="I21" s="53"/>
    </row>
    <row r="22" spans="1:9" ht="31.2" x14ac:dyDescent="0.3">
      <c r="A22" s="48" t="s">
        <v>33</v>
      </c>
      <c r="B22" s="9">
        <v>1665.5</v>
      </c>
      <c r="C22" s="9">
        <v>1665.5</v>
      </c>
      <c r="D22" s="23">
        <v>1665.4</v>
      </c>
      <c r="E22" s="10">
        <f t="shared" si="0"/>
        <v>-9.9999999999909051E-2</v>
      </c>
      <c r="F22" s="10">
        <f t="shared" si="1"/>
        <v>99.993995797057948</v>
      </c>
      <c r="G22" s="10">
        <f t="shared" si="2"/>
        <v>-9.9999999999909051E-2</v>
      </c>
      <c r="H22" s="10">
        <f t="shared" si="3"/>
        <v>99.993995797057948</v>
      </c>
      <c r="I22" s="53"/>
    </row>
    <row r="23" spans="1:9" ht="64.8" customHeight="1" x14ac:dyDescent="0.3">
      <c r="A23" s="48" t="s">
        <v>66</v>
      </c>
      <c r="B23" s="9"/>
      <c r="C23" s="9">
        <v>202</v>
      </c>
      <c r="D23" s="23"/>
      <c r="E23" s="10">
        <f t="shared" si="0"/>
        <v>0</v>
      </c>
      <c r="F23" s="10"/>
      <c r="G23" s="10">
        <f t="shared" si="2"/>
        <v>-202</v>
      </c>
      <c r="H23" s="10">
        <f t="shared" si="3"/>
        <v>0</v>
      </c>
      <c r="I23" s="53" t="s">
        <v>67</v>
      </c>
    </row>
    <row r="24" spans="1:9" ht="109.2" x14ac:dyDescent="0.3">
      <c r="A24" s="48" t="s">
        <v>34</v>
      </c>
      <c r="B24" s="9">
        <v>6012.7</v>
      </c>
      <c r="C24" s="9">
        <v>5117.3</v>
      </c>
      <c r="D24" s="22">
        <v>5103.8</v>
      </c>
      <c r="E24" s="10">
        <f t="shared" si="0"/>
        <v>-908.89999999999964</v>
      </c>
      <c r="F24" s="10">
        <f t="shared" si="1"/>
        <v>84.883662913499762</v>
      </c>
      <c r="G24" s="10">
        <f t="shared" si="2"/>
        <v>-13.5</v>
      </c>
      <c r="H24" s="10">
        <f t="shared" si="3"/>
        <v>99.736189005921091</v>
      </c>
      <c r="I24" s="53" t="s">
        <v>68</v>
      </c>
    </row>
    <row r="25" spans="1:9" ht="171.6" x14ac:dyDescent="0.3">
      <c r="A25" s="48" t="s">
        <v>35</v>
      </c>
      <c r="B25" s="9">
        <v>35964</v>
      </c>
      <c r="C25" s="9">
        <v>84149.8</v>
      </c>
      <c r="D25" s="22">
        <v>80365.899999999994</v>
      </c>
      <c r="E25" s="10">
        <f t="shared" si="0"/>
        <v>44401.899999999994</v>
      </c>
      <c r="F25" s="10">
        <f t="shared" si="1"/>
        <v>223.46207318429538</v>
      </c>
      <c r="G25" s="10">
        <f t="shared" si="2"/>
        <v>-3783.9000000000087</v>
      </c>
      <c r="H25" s="10">
        <f t="shared" si="3"/>
        <v>95.503376122106047</v>
      </c>
      <c r="I25" s="53" t="s">
        <v>69</v>
      </c>
    </row>
    <row r="26" spans="1:9" ht="133.19999999999999" customHeight="1" x14ac:dyDescent="0.3">
      <c r="A26" s="48" t="s">
        <v>36</v>
      </c>
      <c r="B26" s="9">
        <v>442905.9</v>
      </c>
      <c r="C26" s="9">
        <v>629606.9</v>
      </c>
      <c r="D26" s="22">
        <v>542946.19999999995</v>
      </c>
      <c r="E26" s="10">
        <f t="shared" si="0"/>
        <v>100040.29999999993</v>
      </c>
      <c r="F26" s="10">
        <f t="shared" si="1"/>
        <v>122.58725837700513</v>
      </c>
      <c r="G26" s="10">
        <f t="shared" si="2"/>
        <v>-86660.70000000007</v>
      </c>
      <c r="H26" s="10">
        <f t="shared" si="3"/>
        <v>86.235744875095861</v>
      </c>
      <c r="I26" s="53" t="s">
        <v>70</v>
      </c>
    </row>
    <row r="27" spans="1:9" ht="124.8" x14ac:dyDescent="0.3">
      <c r="A27" s="48" t="s">
        <v>37</v>
      </c>
      <c r="B27" s="9">
        <v>61506</v>
      </c>
      <c r="C27" s="9">
        <v>39130.400000000001</v>
      </c>
      <c r="D27" s="22">
        <v>39110.9</v>
      </c>
      <c r="E27" s="10">
        <f t="shared" si="0"/>
        <v>-22395.1</v>
      </c>
      <c r="F27" s="10">
        <f t="shared" si="1"/>
        <v>63.588755568562419</v>
      </c>
      <c r="G27" s="10">
        <f t="shared" si="2"/>
        <v>-19.5</v>
      </c>
      <c r="H27" s="10">
        <f t="shared" si="3"/>
        <v>99.950166622370332</v>
      </c>
      <c r="I27" s="53" t="s">
        <v>71</v>
      </c>
    </row>
    <row r="28" spans="1:9" ht="31.2" x14ac:dyDescent="0.3">
      <c r="A28" s="49" t="s">
        <v>64</v>
      </c>
      <c r="B28" s="18">
        <f>SUM(B29:B32)</f>
        <v>1323734.6000000001</v>
      </c>
      <c r="C28" s="18">
        <f>SUM(C29:C32)</f>
        <v>1547219</v>
      </c>
      <c r="D28" s="20">
        <f>SUM(D29:D32)</f>
        <v>1408457</v>
      </c>
      <c r="E28" s="18">
        <f t="shared" si="0"/>
        <v>84722.399999999907</v>
      </c>
      <c r="F28" s="18">
        <f t="shared" si="1"/>
        <v>106.40025576123793</v>
      </c>
      <c r="G28" s="18">
        <f t="shared" si="2"/>
        <v>-138762</v>
      </c>
      <c r="H28" s="18">
        <f t="shared" si="3"/>
        <v>91.03152171735222</v>
      </c>
      <c r="I28" s="53"/>
    </row>
    <row r="29" spans="1:9" ht="202.8" x14ac:dyDescent="0.3">
      <c r="A29" s="48" t="s">
        <v>38</v>
      </c>
      <c r="B29" s="9">
        <v>737014.3</v>
      </c>
      <c r="C29" s="9">
        <v>797646.4</v>
      </c>
      <c r="D29" s="22">
        <v>783348.4</v>
      </c>
      <c r="E29" s="10">
        <f t="shared" si="0"/>
        <v>46334.099999999977</v>
      </c>
      <c r="F29" s="10">
        <f t="shared" si="1"/>
        <v>106.28673012179004</v>
      </c>
      <c r="G29" s="10">
        <f t="shared" si="2"/>
        <v>-14298</v>
      </c>
      <c r="H29" s="10">
        <f t="shared" si="3"/>
        <v>98.20747639555573</v>
      </c>
      <c r="I29" s="53" t="s">
        <v>72</v>
      </c>
    </row>
    <row r="30" spans="1:9" ht="31.2" x14ac:dyDescent="0.3">
      <c r="A30" s="48" t="s">
        <v>39</v>
      </c>
      <c r="B30" s="9">
        <v>496510.8</v>
      </c>
      <c r="C30" s="9">
        <v>588460</v>
      </c>
      <c r="D30" s="22">
        <v>478519.9</v>
      </c>
      <c r="E30" s="10">
        <f t="shared" si="0"/>
        <v>-17990.899999999965</v>
      </c>
      <c r="F30" s="10">
        <f t="shared" si="1"/>
        <v>96.376534004899796</v>
      </c>
      <c r="G30" s="10">
        <f t="shared" si="2"/>
        <v>-109940.09999999998</v>
      </c>
      <c r="H30" s="10">
        <f t="shared" si="3"/>
        <v>81.317319783842578</v>
      </c>
      <c r="I30" s="53"/>
    </row>
    <row r="31" spans="1:9" ht="142.19999999999999" customHeight="1" x14ac:dyDescent="0.3">
      <c r="A31" s="48" t="s">
        <v>40</v>
      </c>
      <c r="B31" s="9">
        <v>69922.5</v>
      </c>
      <c r="C31" s="9">
        <v>143403.79999999999</v>
      </c>
      <c r="D31" s="23">
        <v>128944.7</v>
      </c>
      <c r="E31" s="10">
        <f t="shared" si="0"/>
        <v>59022.2</v>
      </c>
      <c r="F31" s="10">
        <f t="shared" si="1"/>
        <v>184.4108834781365</v>
      </c>
      <c r="G31" s="10">
        <f t="shared" si="2"/>
        <v>-14459.099999999991</v>
      </c>
      <c r="H31" s="10">
        <f t="shared" si="3"/>
        <v>89.9172127935243</v>
      </c>
      <c r="I31" s="53" t="s">
        <v>73</v>
      </c>
    </row>
    <row r="32" spans="1:9" ht="109.2" x14ac:dyDescent="0.3">
      <c r="A32" s="48" t="s">
        <v>51</v>
      </c>
      <c r="B32" s="9">
        <v>20287</v>
      </c>
      <c r="C32" s="9">
        <v>17708.8</v>
      </c>
      <c r="D32" s="23">
        <v>17644</v>
      </c>
      <c r="E32" s="10">
        <f t="shared" si="0"/>
        <v>-2643</v>
      </c>
      <c r="F32" s="10">
        <f t="shared" si="1"/>
        <v>86.971952481884955</v>
      </c>
      <c r="G32" s="10">
        <f t="shared" si="2"/>
        <v>-64.799999999999272</v>
      </c>
      <c r="H32" s="10">
        <f t="shared" si="3"/>
        <v>99.634080231297446</v>
      </c>
      <c r="I32" s="53" t="s">
        <v>84</v>
      </c>
    </row>
    <row r="33" spans="1:9" ht="31.2" x14ac:dyDescent="0.3">
      <c r="A33" s="49" t="s">
        <v>65</v>
      </c>
      <c r="B33" s="18">
        <f>B34</f>
        <v>255076.2</v>
      </c>
      <c r="C33" s="18">
        <f>C34</f>
        <v>250783.2</v>
      </c>
      <c r="D33" s="20">
        <f t="shared" ref="D33" si="5">D34</f>
        <v>250783.1</v>
      </c>
      <c r="E33" s="18">
        <f t="shared" si="0"/>
        <v>-4293.1000000000058</v>
      </c>
      <c r="F33" s="10">
        <f t="shared" si="1"/>
        <v>98.316934312178077</v>
      </c>
      <c r="G33" s="18">
        <f t="shared" si="2"/>
        <v>-0.10000000000582077</v>
      </c>
      <c r="H33" s="18">
        <f t="shared" si="3"/>
        <v>99.999960124920648</v>
      </c>
      <c r="I33" s="53"/>
    </row>
    <row r="34" spans="1:9" ht="46.8" x14ac:dyDescent="0.3">
      <c r="A34" s="48" t="s">
        <v>41</v>
      </c>
      <c r="B34" s="9">
        <v>255076.2</v>
      </c>
      <c r="C34" s="10">
        <v>250783.2</v>
      </c>
      <c r="D34" s="11">
        <v>250783.1</v>
      </c>
      <c r="E34" s="10">
        <f t="shared" si="0"/>
        <v>-4293.1000000000058</v>
      </c>
      <c r="F34" s="10">
        <f t="shared" si="1"/>
        <v>98.316934312178077</v>
      </c>
      <c r="G34" s="10">
        <f t="shared" si="2"/>
        <v>-0.10000000000582077</v>
      </c>
      <c r="H34" s="10">
        <f t="shared" si="3"/>
        <v>99.999960124920648</v>
      </c>
      <c r="I34" s="53"/>
    </row>
    <row r="35" spans="1:9" x14ac:dyDescent="0.3">
      <c r="A35" s="49" t="s">
        <v>1</v>
      </c>
      <c r="B35" s="2">
        <f>SUM(B36:B41)</f>
        <v>1774653.5999999999</v>
      </c>
      <c r="C35" s="2">
        <f>SUM(C36:C41)</f>
        <v>1874407.4</v>
      </c>
      <c r="D35" s="4">
        <f>SUM(D36:D41)</f>
        <v>1853949.9000000004</v>
      </c>
      <c r="E35" s="2">
        <f t="shared" si="0"/>
        <v>79296.300000000512</v>
      </c>
      <c r="F35" s="2">
        <f t="shared" si="1"/>
        <v>104.46826918785732</v>
      </c>
      <c r="G35" s="2">
        <f t="shared" si="2"/>
        <v>-20457.499999999534</v>
      </c>
      <c r="H35" s="2">
        <f t="shared" si="3"/>
        <v>98.90858838905568</v>
      </c>
      <c r="I35" s="53"/>
    </row>
    <row r="36" spans="1:9" ht="187.2" x14ac:dyDescent="0.3">
      <c r="A36" s="48" t="s">
        <v>42</v>
      </c>
      <c r="B36" s="9">
        <v>611341.9</v>
      </c>
      <c r="C36" s="10">
        <v>643577.4</v>
      </c>
      <c r="D36" s="11">
        <v>642634.30000000005</v>
      </c>
      <c r="E36" s="10">
        <f t="shared" si="0"/>
        <v>31292.400000000023</v>
      </c>
      <c r="F36" s="10">
        <f t="shared" si="1"/>
        <v>105.11864146723791</v>
      </c>
      <c r="G36" s="10">
        <f t="shared" si="2"/>
        <v>-943.09999999997672</v>
      </c>
      <c r="H36" s="10">
        <f t="shared" si="3"/>
        <v>99.853459739263684</v>
      </c>
      <c r="I36" s="53" t="s">
        <v>85</v>
      </c>
    </row>
    <row r="37" spans="1:9" ht="202.8" x14ac:dyDescent="0.3">
      <c r="A37" s="48" t="s">
        <v>43</v>
      </c>
      <c r="B37" s="9">
        <v>908536.1</v>
      </c>
      <c r="C37" s="24">
        <v>949139.1</v>
      </c>
      <c r="D37" s="25">
        <v>930197.9</v>
      </c>
      <c r="E37" s="10">
        <f t="shared" si="0"/>
        <v>21661.800000000047</v>
      </c>
      <c r="F37" s="10">
        <f t="shared" si="1"/>
        <v>102.38425308581576</v>
      </c>
      <c r="G37" s="10">
        <f t="shared" si="2"/>
        <v>-18941.199999999953</v>
      </c>
      <c r="H37" s="10">
        <f t="shared" si="3"/>
        <v>98.004381022760526</v>
      </c>
      <c r="I37" s="53" t="s">
        <v>86</v>
      </c>
    </row>
    <row r="38" spans="1:9" ht="140.4" x14ac:dyDescent="0.3">
      <c r="A38" s="48" t="s">
        <v>53</v>
      </c>
      <c r="B38" s="9">
        <v>144190.39999999999</v>
      </c>
      <c r="C38" s="24">
        <v>164162.6</v>
      </c>
      <c r="D38" s="25">
        <v>163946.29999999999</v>
      </c>
      <c r="E38" s="10">
        <f t="shared" si="0"/>
        <v>19755.899999999994</v>
      </c>
      <c r="F38" s="10">
        <f t="shared" si="1"/>
        <v>113.70125889102187</v>
      </c>
      <c r="G38" s="10">
        <f t="shared" si="2"/>
        <v>-216.30000000001746</v>
      </c>
      <c r="H38" s="10">
        <f t="shared" si="3"/>
        <v>99.868240390929472</v>
      </c>
      <c r="I38" s="53" t="s">
        <v>87</v>
      </c>
    </row>
    <row r="39" spans="1:9" ht="109.2" x14ac:dyDescent="0.3">
      <c r="A39" s="48" t="s">
        <v>44</v>
      </c>
      <c r="B39" s="9">
        <v>200</v>
      </c>
      <c r="C39" s="24">
        <v>176.2</v>
      </c>
      <c r="D39" s="25">
        <v>170.5</v>
      </c>
      <c r="E39" s="10">
        <f t="shared" si="0"/>
        <v>-29.5</v>
      </c>
      <c r="F39" s="10">
        <f t="shared" si="1"/>
        <v>85.25</v>
      </c>
      <c r="G39" s="10">
        <f t="shared" si="2"/>
        <v>-5.6999999999999886</v>
      </c>
      <c r="H39" s="10">
        <f t="shared" si="3"/>
        <v>96.765039727582305</v>
      </c>
      <c r="I39" s="53" t="s">
        <v>88</v>
      </c>
    </row>
    <row r="40" spans="1:9" ht="31.2" x14ac:dyDescent="0.3">
      <c r="A40" s="48" t="s">
        <v>45</v>
      </c>
      <c r="B40" s="9">
        <v>22430.2</v>
      </c>
      <c r="C40" s="24">
        <v>22503.4</v>
      </c>
      <c r="D40" s="25">
        <v>22481.8</v>
      </c>
      <c r="E40" s="10">
        <f t="shared" si="0"/>
        <v>51.599999999998545</v>
      </c>
      <c r="F40" s="10">
        <f t="shared" si="1"/>
        <v>100.23004699021854</v>
      </c>
      <c r="G40" s="10">
        <f t="shared" si="2"/>
        <v>-21.600000000002183</v>
      </c>
      <c r="H40" s="10">
        <f t="shared" si="3"/>
        <v>99.904014504474873</v>
      </c>
      <c r="I40" s="53"/>
    </row>
    <row r="41" spans="1:9" ht="109.2" x14ac:dyDescent="0.3">
      <c r="A41" s="48" t="s">
        <v>46</v>
      </c>
      <c r="B41" s="9">
        <v>87955</v>
      </c>
      <c r="C41" s="24">
        <v>94848.7</v>
      </c>
      <c r="D41" s="25">
        <v>94519.1</v>
      </c>
      <c r="E41" s="10">
        <f t="shared" si="0"/>
        <v>6564.1000000000058</v>
      </c>
      <c r="F41" s="10">
        <f t="shared" si="1"/>
        <v>107.46302086294128</v>
      </c>
      <c r="G41" s="10">
        <f t="shared" si="2"/>
        <v>-329.59999999999127</v>
      </c>
      <c r="H41" s="10">
        <f t="shared" si="3"/>
        <v>99.652499190816542</v>
      </c>
      <c r="I41" s="53" t="s">
        <v>89</v>
      </c>
    </row>
    <row r="42" spans="1:9" ht="31.2" x14ac:dyDescent="0.3">
      <c r="A42" s="49" t="s">
        <v>2</v>
      </c>
      <c r="B42" s="18">
        <f>SUM(B43:B44)</f>
        <v>308773.7</v>
      </c>
      <c r="C42" s="18">
        <f>SUM(C43:C44)</f>
        <v>301497.7</v>
      </c>
      <c r="D42" s="20">
        <f t="shared" ref="D42" si="6">SUM(D43:D44)</f>
        <v>296188.80000000005</v>
      </c>
      <c r="E42" s="18">
        <f t="shared" si="0"/>
        <v>-12584.899999999965</v>
      </c>
      <c r="F42" s="18">
        <f t="shared" si="1"/>
        <v>95.924231888920602</v>
      </c>
      <c r="G42" s="18">
        <f t="shared" si="2"/>
        <v>-5308.8999999999651</v>
      </c>
      <c r="H42" s="18">
        <f t="shared" si="3"/>
        <v>98.239157379973392</v>
      </c>
      <c r="I42" s="53"/>
    </row>
    <row r="43" spans="1:9" x14ac:dyDescent="0.3">
      <c r="A43" s="48" t="s">
        <v>47</v>
      </c>
      <c r="B43" s="9">
        <v>286371.7</v>
      </c>
      <c r="C43" s="10">
        <v>279794.7</v>
      </c>
      <c r="D43" s="11">
        <v>274486.40000000002</v>
      </c>
      <c r="E43" s="10">
        <f t="shared" si="0"/>
        <v>-11885.299999999988</v>
      </c>
      <c r="F43" s="10">
        <f t="shared" si="1"/>
        <v>95.849694645106339</v>
      </c>
      <c r="G43" s="10">
        <f t="shared" si="2"/>
        <v>-5308.2999999999884</v>
      </c>
      <c r="H43" s="10">
        <f t="shared" si="3"/>
        <v>98.102787508126497</v>
      </c>
      <c r="I43" s="53"/>
    </row>
    <row r="44" spans="1:9" ht="46.8" x14ac:dyDescent="0.3">
      <c r="A44" s="48" t="s">
        <v>48</v>
      </c>
      <c r="B44" s="9">
        <v>22402</v>
      </c>
      <c r="C44" s="10">
        <v>21703</v>
      </c>
      <c r="D44" s="11">
        <v>21702.400000000001</v>
      </c>
      <c r="E44" s="10">
        <f t="shared" si="0"/>
        <v>-699.59999999999854</v>
      </c>
      <c r="F44" s="10">
        <f t="shared" si="1"/>
        <v>96.877064547808232</v>
      </c>
      <c r="G44" s="10">
        <f t="shared" si="2"/>
        <v>-0.59999999999854481</v>
      </c>
      <c r="H44" s="10">
        <f t="shared" si="3"/>
        <v>99.997235405243529</v>
      </c>
      <c r="I44" s="53"/>
    </row>
    <row r="45" spans="1:9" x14ac:dyDescent="0.3">
      <c r="A45" s="50" t="s">
        <v>3</v>
      </c>
      <c r="B45" s="3">
        <f>SUM(B46:B49)</f>
        <v>294674.2</v>
      </c>
      <c r="C45" s="3">
        <f>SUM(C46:C49)</f>
        <v>216565.09999999998</v>
      </c>
      <c r="D45" s="12">
        <f t="shared" ref="D45" si="7">SUM(D46:D49)</f>
        <v>214608.59999999998</v>
      </c>
      <c r="E45" s="2">
        <f t="shared" si="0"/>
        <v>-80065.600000000035</v>
      </c>
      <c r="F45" s="2">
        <f t="shared" si="1"/>
        <v>72.829110929969431</v>
      </c>
      <c r="G45" s="2">
        <f t="shared" si="2"/>
        <v>-1956.5</v>
      </c>
      <c r="H45" s="2">
        <f t="shared" si="3"/>
        <v>99.096576502862192</v>
      </c>
      <c r="I45" s="53"/>
    </row>
    <row r="46" spans="1:9" ht="93.6" x14ac:dyDescent="0.3">
      <c r="A46" s="48" t="s">
        <v>49</v>
      </c>
      <c r="B46" s="22">
        <v>10164.200000000001</v>
      </c>
      <c r="C46" s="26">
        <v>14408.5</v>
      </c>
      <c r="D46" s="22">
        <v>14397.5</v>
      </c>
      <c r="E46" s="24">
        <f t="shared" si="0"/>
        <v>4233.2999999999993</v>
      </c>
      <c r="F46" s="24">
        <f t="shared" si="1"/>
        <v>141.64912142618209</v>
      </c>
      <c r="G46" s="24">
        <f t="shared" si="2"/>
        <v>-11</v>
      </c>
      <c r="H46" s="24">
        <f t="shared" si="3"/>
        <v>99.923656175174386</v>
      </c>
      <c r="I46" s="53" t="s">
        <v>90</v>
      </c>
    </row>
    <row r="47" spans="1:9" ht="171.6" x14ac:dyDescent="0.3">
      <c r="A47" s="48" t="s">
        <v>9</v>
      </c>
      <c r="B47" s="23">
        <v>118873.9</v>
      </c>
      <c r="C47" s="9">
        <v>16214.9</v>
      </c>
      <c r="D47" s="23">
        <v>16153.8</v>
      </c>
      <c r="E47" s="10">
        <f t="shared" si="0"/>
        <v>-102720.09999999999</v>
      </c>
      <c r="F47" s="10">
        <f t="shared" si="1"/>
        <v>13.589021643943708</v>
      </c>
      <c r="G47" s="10">
        <f t="shared" si="2"/>
        <v>-61.100000000000364</v>
      </c>
      <c r="H47" s="10">
        <f t="shared" si="3"/>
        <v>99.623186081936979</v>
      </c>
      <c r="I47" s="53" t="s">
        <v>91</v>
      </c>
    </row>
    <row r="48" spans="1:9" ht="124.8" x14ac:dyDescent="0.3">
      <c r="A48" s="48" t="s">
        <v>10</v>
      </c>
      <c r="B48" s="23">
        <v>162164.70000000001</v>
      </c>
      <c r="C48" s="9">
        <v>182608.3</v>
      </c>
      <c r="D48" s="22">
        <v>180725.3</v>
      </c>
      <c r="E48" s="10">
        <f t="shared" si="0"/>
        <v>18560.599999999977</v>
      </c>
      <c r="F48" s="10">
        <f t="shared" si="1"/>
        <v>111.44552421087941</v>
      </c>
      <c r="G48" s="10">
        <f t="shared" si="2"/>
        <v>-1883</v>
      </c>
      <c r="H48" s="10">
        <f t="shared" si="3"/>
        <v>98.96883109913405</v>
      </c>
      <c r="I48" s="53" t="s">
        <v>92</v>
      </c>
    </row>
    <row r="49" spans="1:9" ht="46.8" x14ac:dyDescent="0.3">
      <c r="A49" s="48" t="s">
        <v>76</v>
      </c>
      <c r="B49" s="23">
        <v>3471.4</v>
      </c>
      <c r="C49" s="9">
        <v>3333.4</v>
      </c>
      <c r="D49" s="22">
        <v>3332</v>
      </c>
      <c r="E49" s="10">
        <f t="shared" si="0"/>
        <v>-139.40000000000009</v>
      </c>
      <c r="F49" s="10">
        <f t="shared" si="1"/>
        <v>95.984329089128309</v>
      </c>
      <c r="G49" s="10">
        <f t="shared" si="2"/>
        <v>-1.4000000000000909</v>
      </c>
      <c r="H49" s="10">
        <f t="shared" si="3"/>
        <v>99.9580008399832</v>
      </c>
      <c r="I49" s="53"/>
    </row>
    <row r="50" spans="1:9" ht="31.2" x14ac:dyDescent="0.3">
      <c r="A50" s="49" t="s">
        <v>4</v>
      </c>
      <c r="B50" s="51">
        <f>SUM(B51:B53)</f>
        <v>315481.5</v>
      </c>
      <c r="C50" s="51">
        <f>SUM(C51:C53)</f>
        <v>278690.90000000002</v>
      </c>
      <c r="D50" s="51">
        <f t="shared" ref="D50" si="8">SUM(D51:D53)</f>
        <v>267282.5</v>
      </c>
      <c r="E50" s="18">
        <f t="shared" si="0"/>
        <v>-48199</v>
      </c>
      <c r="F50" s="18">
        <f t="shared" si="1"/>
        <v>84.722083545310895</v>
      </c>
      <c r="G50" s="18">
        <f t="shared" si="2"/>
        <v>-11408.400000000023</v>
      </c>
      <c r="H50" s="18">
        <f t="shared" si="3"/>
        <v>95.906432538701466</v>
      </c>
      <c r="I50" s="53"/>
    </row>
    <row r="51" spans="1:9" ht="124.8" x14ac:dyDescent="0.3">
      <c r="A51" s="48" t="s">
        <v>11</v>
      </c>
      <c r="B51" s="9">
        <v>154751</v>
      </c>
      <c r="C51" s="9">
        <v>172795.3</v>
      </c>
      <c r="D51" s="23">
        <v>166243.70000000001</v>
      </c>
      <c r="E51" s="10">
        <f t="shared" si="0"/>
        <v>11492.700000000012</v>
      </c>
      <c r="F51" s="10">
        <f t="shared" si="1"/>
        <v>107.42657559563429</v>
      </c>
      <c r="G51" s="10">
        <f t="shared" si="2"/>
        <v>-6551.5999999999767</v>
      </c>
      <c r="H51" s="10">
        <f t="shared" si="3"/>
        <v>96.208461688483439</v>
      </c>
      <c r="I51" s="53" t="s">
        <v>93</v>
      </c>
    </row>
    <row r="52" spans="1:9" ht="124.8" x14ac:dyDescent="0.3">
      <c r="A52" s="48" t="s">
        <v>12</v>
      </c>
      <c r="B52" s="9">
        <v>153615.5</v>
      </c>
      <c r="C52" s="9">
        <v>97433.7</v>
      </c>
      <c r="D52" s="23">
        <v>92629.2</v>
      </c>
      <c r="E52" s="10">
        <f t="shared" si="0"/>
        <v>-60986.3</v>
      </c>
      <c r="F52" s="10">
        <f t="shared" si="1"/>
        <v>60.299383851238964</v>
      </c>
      <c r="G52" s="10">
        <f t="shared" si="2"/>
        <v>-4804.5</v>
      </c>
      <c r="H52" s="10">
        <f t="shared" si="3"/>
        <v>95.068954581423057</v>
      </c>
      <c r="I52" s="53" t="s">
        <v>94</v>
      </c>
    </row>
    <row r="53" spans="1:9" ht="156" x14ac:dyDescent="0.3">
      <c r="A53" s="48" t="s">
        <v>60</v>
      </c>
      <c r="B53" s="9">
        <v>7115</v>
      </c>
      <c r="C53" s="9">
        <v>8461.9</v>
      </c>
      <c r="D53" s="23">
        <v>8409.6</v>
      </c>
      <c r="E53" s="10">
        <f t="shared" si="0"/>
        <v>1294.6000000000004</v>
      </c>
      <c r="F53" s="10">
        <f t="shared" si="1"/>
        <v>118.19536191145468</v>
      </c>
      <c r="G53" s="10">
        <f t="shared" si="2"/>
        <v>-52.299999999999272</v>
      </c>
      <c r="H53" s="10">
        <f t="shared" si="3"/>
        <v>99.381935499119592</v>
      </c>
      <c r="I53" s="53" t="s">
        <v>95</v>
      </c>
    </row>
    <row r="54" spans="1:9" ht="31.2" x14ac:dyDescent="0.3">
      <c r="A54" s="49" t="s">
        <v>5</v>
      </c>
      <c r="B54" s="51">
        <f>SUM(B55:B56)</f>
        <v>15000</v>
      </c>
      <c r="C54" s="51">
        <f>SUM(C55:C56)</f>
        <v>19460.5</v>
      </c>
      <c r="D54" s="52">
        <f>SUM(D55:D56)</f>
        <v>19460.5</v>
      </c>
      <c r="E54" s="18">
        <f t="shared" si="0"/>
        <v>4460.5</v>
      </c>
      <c r="F54" s="18">
        <f t="shared" si="1"/>
        <v>129.73666666666665</v>
      </c>
      <c r="G54" s="18">
        <f t="shared" si="2"/>
        <v>0</v>
      </c>
      <c r="H54" s="18">
        <f t="shared" si="3"/>
        <v>100</v>
      </c>
      <c r="I54" s="53"/>
    </row>
    <row r="55" spans="1:9" ht="62.4" x14ac:dyDescent="0.3">
      <c r="A55" s="48" t="s">
        <v>13</v>
      </c>
      <c r="B55" s="9">
        <v>4000</v>
      </c>
      <c r="C55" s="9">
        <v>4841.3</v>
      </c>
      <c r="D55" s="23">
        <v>4841.3</v>
      </c>
      <c r="E55" s="10">
        <f t="shared" si="0"/>
        <v>841.30000000000018</v>
      </c>
      <c r="F55" s="10">
        <f t="shared" si="1"/>
        <v>121.03250000000001</v>
      </c>
      <c r="G55" s="10">
        <f t="shared" si="2"/>
        <v>0</v>
      </c>
      <c r="H55" s="10">
        <f t="shared" si="3"/>
        <v>100</v>
      </c>
      <c r="I55" s="53" t="s">
        <v>74</v>
      </c>
    </row>
    <row r="56" spans="1:9" ht="93.6" x14ac:dyDescent="0.3">
      <c r="A56" s="48" t="s">
        <v>14</v>
      </c>
      <c r="B56" s="26">
        <v>11000</v>
      </c>
      <c r="C56" s="26">
        <v>14619.2</v>
      </c>
      <c r="D56" s="22">
        <v>14619.2</v>
      </c>
      <c r="E56" s="24">
        <f t="shared" si="0"/>
        <v>3619.2000000000007</v>
      </c>
      <c r="F56" s="24">
        <f t="shared" si="1"/>
        <v>132.90181818181819</v>
      </c>
      <c r="G56" s="24">
        <f t="shared" si="2"/>
        <v>0</v>
      </c>
      <c r="H56" s="24">
        <f t="shared" si="3"/>
        <v>100</v>
      </c>
      <c r="I56" s="53" t="s">
        <v>75</v>
      </c>
    </row>
    <row r="57" spans="1:9" ht="46.8" x14ac:dyDescent="0.3">
      <c r="A57" s="49" t="s">
        <v>6</v>
      </c>
      <c r="B57" s="51">
        <f>B58</f>
        <v>200</v>
      </c>
      <c r="C57" s="51">
        <f t="shared" ref="C57:D57" si="9">C58</f>
        <v>43.2</v>
      </c>
      <c r="D57" s="51">
        <f t="shared" si="9"/>
        <v>43.2</v>
      </c>
      <c r="E57" s="51">
        <f t="shared" ref="E57" si="10">E58</f>
        <v>-156.80000000000001</v>
      </c>
      <c r="F57" s="51">
        <f t="shared" ref="F57" si="11">F58</f>
        <v>21.6</v>
      </c>
      <c r="G57" s="51">
        <f t="shared" ref="G57" si="12">G58</f>
        <v>0</v>
      </c>
      <c r="H57" s="51">
        <f t="shared" ref="H57" si="13">H58</f>
        <v>100</v>
      </c>
      <c r="I57" s="53"/>
    </row>
    <row r="58" spans="1:9" ht="124.8" x14ac:dyDescent="0.3">
      <c r="A58" s="48" t="s">
        <v>15</v>
      </c>
      <c r="B58" s="9">
        <v>200</v>
      </c>
      <c r="C58" s="9">
        <v>43.2</v>
      </c>
      <c r="D58" s="22">
        <v>43.2</v>
      </c>
      <c r="E58" s="10">
        <f t="shared" si="0"/>
        <v>-156.80000000000001</v>
      </c>
      <c r="F58" s="29">
        <f t="shared" ref="F58:F59" si="14">D58/B58*100</f>
        <v>21.6</v>
      </c>
      <c r="G58" s="28">
        <f>D58-C58</f>
        <v>0</v>
      </c>
      <c r="H58" s="29">
        <f t="shared" ref="H58:H59" si="15">D58/C58*100</f>
        <v>100</v>
      </c>
      <c r="I58" s="53" t="s">
        <v>96</v>
      </c>
    </row>
    <row r="59" spans="1:9" x14ac:dyDescent="0.3">
      <c r="A59" s="30" t="s">
        <v>7</v>
      </c>
      <c r="B59" s="3">
        <f>B9+B18+B21+B28+B33+B35+B42+B45+B50+B54+B57</f>
        <v>5182449.5000000009</v>
      </c>
      <c r="C59" s="3">
        <f>C9+C18+C21+C28+C33+C35+C42+C45+C50+C54+C57</f>
        <v>5634083.9000000004</v>
      </c>
      <c r="D59" s="3">
        <f>D9+D18+D21+D28+D33+D35+D42+D45+D50+D54+D57</f>
        <v>5361280.2</v>
      </c>
      <c r="E59" s="3">
        <f>E9+E18+E21+E28+E33+E35+E42+E45+E50+E54+E57</f>
        <v>178830.70000000036</v>
      </c>
      <c r="F59" s="27">
        <f t="shared" si="14"/>
        <v>103.45069836184607</v>
      </c>
      <c r="G59" s="3">
        <f>G9+G18+G21+G28+G33+G35+G42+G45+G50+G54+G57</f>
        <v>-272803.6999999996</v>
      </c>
      <c r="H59" s="27">
        <f t="shared" si="15"/>
        <v>95.157975904476672</v>
      </c>
      <c r="I59" s="19"/>
    </row>
  </sheetData>
  <mergeCells count="12">
    <mergeCell ref="A2:H2"/>
    <mergeCell ref="A3:H3"/>
    <mergeCell ref="F1:H1"/>
    <mergeCell ref="I5:I7"/>
    <mergeCell ref="E6:F6"/>
    <mergeCell ref="G6:H6"/>
    <mergeCell ref="A5:A7"/>
    <mergeCell ref="B5:B7"/>
    <mergeCell ref="C5:C7"/>
    <mergeCell ref="D5:D7"/>
    <mergeCell ref="E5:H5"/>
    <mergeCell ref="F4:I4"/>
  </mergeCells>
  <pageMargins left="0.70866141732283472" right="0.70866141732283472" top="0.74803149606299213" bottom="0.74803149606299213" header="0.31496062992125984" footer="0.31496062992125984"/>
  <pageSetup paperSize="9" scale="7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Татьяна А. Умнова</dc:creator>
  <cp:lastModifiedBy>Терскова</cp:lastModifiedBy>
  <cp:lastPrinted>2018-05-03T07:00:49Z</cp:lastPrinted>
  <dcterms:created xsi:type="dcterms:W3CDTF">2016-11-01T02:41:21Z</dcterms:created>
  <dcterms:modified xsi:type="dcterms:W3CDTF">2020-05-05T23:18:59Z</dcterms:modified>
</cp:coreProperties>
</file>