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Сайт\Финауправление\Открытый бюджет исполнение бюджета 2018\"/>
    </mc:Choice>
  </mc:AlternateContent>
  <bookViews>
    <workbookView xWindow="0" yWindow="0" windowWidth="15300" windowHeight="762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F33" i="1" l="1"/>
  <c r="F15" i="1"/>
  <c r="E13" i="1"/>
  <c r="F13" i="1"/>
  <c r="G13" i="1"/>
  <c r="H13" i="1"/>
  <c r="B9" i="1"/>
  <c r="F50" i="1" l="1"/>
  <c r="G56" i="1" l="1"/>
  <c r="G55" i="1" s="1"/>
  <c r="H56" i="1"/>
  <c r="F56" i="1"/>
  <c r="F55" i="1" s="1"/>
  <c r="H55" i="1"/>
  <c r="C55" i="1"/>
  <c r="D55" i="1"/>
  <c r="F48" i="1"/>
  <c r="H37" i="1"/>
  <c r="G37" i="1"/>
  <c r="F37" i="1"/>
  <c r="E37" i="1"/>
  <c r="E15" i="1" l="1"/>
  <c r="G15" i="1"/>
  <c r="H15" i="1"/>
  <c r="H10" i="1" l="1"/>
  <c r="H11" i="1"/>
  <c r="H12" i="1"/>
  <c r="H14" i="1"/>
  <c r="H17" i="1"/>
  <c r="H19" i="1"/>
  <c r="H20" i="1"/>
  <c r="H22" i="1"/>
  <c r="H23" i="1"/>
  <c r="H24" i="1"/>
  <c r="H25" i="1"/>
  <c r="H26" i="1"/>
  <c r="H28" i="1"/>
  <c r="H29" i="1"/>
  <c r="H30" i="1"/>
  <c r="H31" i="1"/>
  <c r="H33" i="1"/>
  <c r="H35" i="1"/>
  <c r="H36" i="1"/>
  <c r="H38" i="1"/>
  <c r="H39" i="1"/>
  <c r="H40" i="1"/>
  <c r="H42" i="1"/>
  <c r="H43" i="1"/>
  <c r="H45" i="1"/>
  <c r="H46" i="1"/>
  <c r="H47" i="1"/>
  <c r="H48" i="1"/>
  <c r="H50" i="1"/>
  <c r="H51" i="1"/>
  <c r="H53" i="1"/>
  <c r="H54" i="1"/>
  <c r="G10" i="1"/>
  <c r="G11" i="1"/>
  <c r="G12" i="1"/>
  <c r="G14" i="1"/>
  <c r="G17" i="1"/>
  <c r="G19" i="1"/>
  <c r="G20" i="1"/>
  <c r="G22" i="1"/>
  <c r="G23" i="1"/>
  <c r="G24" i="1"/>
  <c r="G25" i="1"/>
  <c r="G26" i="1"/>
  <c r="G28" i="1"/>
  <c r="G29" i="1"/>
  <c r="G30" i="1"/>
  <c r="G31" i="1"/>
  <c r="G33" i="1"/>
  <c r="G35" i="1"/>
  <c r="G36" i="1"/>
  <c r="G38" i="1"/>
  <c r="G39" i="1"/>
  <c r="G40" i="1"/>
  <c r="G42" i="1"/>
  <c r="G43" i="1"/>
  <c r="G45" i="1"/>
  <c r="G46" i="1"/>
  <c r="G47" i="1"/>
  <c r="G48" i="1"/>
  <c r="G50" i="1"/>
  <c r="G51" i="1"/>
  <c r="G53" i="1"/>
  <c r="G54" i="1"/>
  <c r="F10" i="1" l="1"/>
  <c r="F11" i="1"/>
  <c r="F12" i="1"/>
  <c r="F14" i="1"/>
  <c r="F17" i="1"/>
  <c r="F19" i="1"/>
  <c r="F20" i="1"/>
  <c r="F22" i="1"/>
  <c r="F23" i="1"/>
  <c r="F24" i="1"/>
  <c r="F25" i="1"/>
  <c r="F26" i="1"/>
  <c r="F28" i="1"/>
  <c r="F29" i="1"/>
  <c r="F30" i="1"/>
  <c r="F31" i="1"/>
  <c r="F35" i="1"/>
  <c r="F36" i="1"/>
  <c r="F38" i="1"/>
  <c r="F39" i="1"/>
  <c r="F40" i="1"/>
  <c r="F42" i="1"/>
  <c r="F43" i="1"/>
  <c r="F45" i="1"/>
  <c r="F46" i="1"/>
  <c r="F47" i="1"/>
  <c r="F51" i="1"/>
  <c r="F53" i="1"/>
  <c r="F54" i="1"/>
  <c r="C9" i="1" l="1"/>
  <c r="D9" i="1"/>
  <c r="H9" i="1" l="1"/>
  <c r="G9" i="1"/>
  <c r="E9" i="1"/>
  <c r="F9" i="1"/>
  <c r="D52" i="1"/>
  <c r="D27" i="1"/>
  <c r="E10" i="1" l="1"/>
  <c r="E11" i="1"/>
  <c r="E12" i="1"/>
  <c r="E14" i="1"/>
  <c r="E17" i="1"/>
  <c r="E19" i="1"/>
  <c r="E20" i="1"/>
  <c r="E22" i="1"/>
  <c r="E23" i="1"/>
  <c r="E24" i="1"/>
  <c r="E25" i="1"/>
  <c r="E26" i="1"/>
  <c r="E28" i="1"/>
  <c r="E29" i="1"/>
  <c r="E30" i="1"/>
  <c r="E31" i="1"/>
  <c r="E33" i="1"/>
  <c r="E35" i="1"/>
  <c r="E36" i="1"/>
  <c r="E38" i="1"/>
  <c r="E39" i="1"/>
  <c r="E40" i="1"/>
  <c r="E42" i="1"/>
  <c r="E43" i="1"/>
  <c r="E45" i="1"/>
  <c r="E46" i="1"/>
  <c r="E47" i="1"/>
  <c r="E48" i="1"/>
  <c r="E50" i="1"/>
  <c r="E51" i="1"/>
  <c r="E53" i="1"/>
  <c r="E54" i="1"/>
  <c r="E56" i="1"/>
  <c r="E55" i="1" s="1"/>
  <c r="B52" i="1"/>
  <c r="E52" i="1" s="1"/>
  <c r="B55" i="1"/>
  <c r="B49" i="1"/>
  <c r="D49" i="1"/>
  <c r="B44" i="1"/>
  <c r="D44" i="1"/>
  <c r="D41" i="1"/>
  <c r="B41" i="1"/>
  <c r="B27" i="1"/>
  <c r="E27" i="1" s="1"/>
  <c r="C49" i="1"/>
  <c r="C52" i="1"/>
  <c r="G52" i="1" s="1"/>
  <c r="C44" i="1"/>
  <c r="C41" i="1"/>
  <c r="B34" i="1"/>
  <c r="D34" i="1"/>
  <c r="C34" i="1"/>
  <c r="B32" i="1"/>
  <c r="D32" i="1"/>
  <c r="F32" i="1" s="1"/>
  <c r="C32" i="1"/>
  <c r="B21" i="1"/>
  <c r="D21" i="1"/>
  <c r="C27" i="1"/>
  <c r="C21" i="1"/>
  <c r="B18" i="1"/>
  <c r="D18" i="1"/>
  <c r="C18" i="1"/>
  <c r="D57" i="1" l="1"/>
  <c r="B57" i="1"/>
  <c r="H27" i="1"/>
  <c r="C57" i="1"/>
  <c r="H52" i="1"/>
  <c r="G32" i="1"/>
  <c r="H32" i="1"/>
  <c r="G41" i="1"/>
  <c r="H41" i="1"/>
  <c r="F41" i="1"/>
  <c r="G27" i="1"/>
  <c r="F52" i="1"/>
  <c r="H18" i="1"/>
  <c r="G18" i="1"/>
  <c r="F18" i="1"/>
  <c r="G21" i="1"/>
  <c r="H21" i="1"/>
  <c r="F21" i="1"/>
  <c r="G34" i="1"/>
  <c r="H34" i="1"/>
  <c r="F34" i="1"/>
  <c r="H44" i="1"/>
  <c r="G44" i="1"/>
  <c r="F44" i="1"/>
  <c r="G49" i="1"/>
  <c r="H49" i="1"/>
  <c r="F49" i="1"/>
  <c r="F27" i="1"/>
  <c r="E49" i="1"/>
  <c r="E44" i="1"/>
  <c r="E41" i="1"/>
  <c r="E34" i="1"/>
  <c r="E32" i="1"/>
  <c r="E21" i="1"/>
  <c r="E18" i="1"/>
  <c r="H57" i="1" l="1"/>
  <c r="F57" i="1"/>
  <c r="G57" i="1"/>
  <c r="E57" i="1"/>
</calcChain>
</file>

<file path=xl/sharedStrings.xml><?xml version="1.0" encoding="utf-8"?>
<sst xmlns="http://schemas.openxmlformats.org/spreadsheetml/2006/main" count="100" uniqueCount="98">
  <si>
    <t>тыс. рублей</t>
  </si>
  <si>
    <t>3. Национальная безопасность и правоохранительная деятельность</t>
  </si>
  <si>
    <t>4. Национальная экономика</t>
  </si>
  <si>
    <t>5.  Жилищно-коммунальное хозяйство</t>
  </si>
  <si>
    <t>6. Охрана окружающей среды</t>
  </si>
  <si>
    <t xml:space="preserve">7. Образование  </t>
  </si>
  <si>
    <t xml:space="preserve">8. Культура и кинематография </t>
  </si>
  <si>
    <t>10. Социальная политика</t>
  </si>
  <si>
    <t>11. Физическая культура и спорт</t>
  </si>
  <si>
    <t>12. Средства массовой информации</t>
  </si>
  <si>
    <t>13. Обслуживание государственного и муниципального долга</t>
  </si>
  <si>
    <t>ВСЕГО РАСХОДОВ</t>
  </si>
  <si>
    <t>5=4-2</t>
  </si>
  <si>
    <t>1003 "Социальное обеспечение населения"</t>
  </si>
  <si>
    <t>1004 "Охрана семьи и детства"</t>
  </si>
  <si>
    <t>1101 "Физическая культура"</t>
  </si>
  <si>
    <t>1102 "Массовый спорт"</t>
  </si>
  <si>
    <t>1201 "Телевидение и радиовещание"</t>
  </si>
  <si>
    <t>1202 "Периодическая печать и издательства"</t>
  </si>
  <si>
    <t>1301 "Обслуживание государственного внутреннего и муниципального долга"</t>
  </si>
  <si>
    <t>НАИМЕНОВАНИЕ РАСХОДОВ</t>
  </si>
  <si>
    <t xml:space="preserve"> Общегосударственные вопросы</t>
  </si>
  <si>
    <t>Отклонение</t>
  </si>
  <si>
    <t>к первоначальному плану</t>
  </si>
  <si>
    <t>к уточненному плану</t>
  </si>
  <si>
    <t xml:space="preserve">в абсолютном выражении </t>
  </si>
  <si>
    <t>%</t>
  </si>
  <si>
    <t>6=4/2*100</t>
  </si>
  <si>
    <t>7=4-3</t>
  </si>
  <si>
    <t>8=4/3*100</t>
  </si>
  <si>
    <t>0102 "Функционирование высшего должностного лица субъекта Российской Федерации и муниципального образования"</t>
  </si>
  <si>
    <t>0103 "Функционирование законодательных (представительных) органов государственной власти и представительных органов муниципальных образований"</t>
  </si>
  <si>
    <t>0104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</si>
  <si>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0106 "Обеспечение деятельности финансовых, налоговых и таможенных органов и органов финансового (финансово-бюджетного) надзора"</t>
  </si>
  <si>
    <t>0111 "Резервные фонды"</t>
  </si>
  <si>
    <t>0113 "Другие общегосударственные вопросы"</t>
  </si>
  <si>
    <t>0309 "Защита населения и территории от чрезвычайных ситуаций природного и техногенного характера, гражданская оборона"</t>
  </si>
  <si>
    <t>0314 "Другие вопросы в области национальной безопасности и правоохранительной деятельности"</t>
  </si>
  <si>
    <t>0401 "Общеэкономические вопросы"</t>
  </si>
  <si>
    <t>0405 "Сельское хозяйство и рыболовство"</t>
  </si>
  <si>
    <t>0408 "Транспорт"</t>
  </si>
  <si>
    <t>0409 "Дорожное хозяйство (дорожные фонды)"</t>
  </si>
  <si>
    <t>0412 "Другие вопросы в области национальной экономики"</t>
  </si>
  <si>
    <t>0501 "Жилищное хозяйство"</t>
  </si>
  <si>
    <t>0502 "Коммунальное хозяйство"</t>
  </si>
  <si>
    <t>0503 "Благоустройство"</t>
  </si>
  <si>
    <t>0605 "Другие вопросы в области охраны окружающей среды"</t>
  </si>
  <si>
    <t>0701 "Дошкольное образование"</t>
  </si>
  <si>
    <t>0702 "Общее образование"</t>
  </si>
  <si>
    <t>0705 "Профессиональная подготовка, переподготовка и повышение квалификации"</t>
  </si>
  <si>
    <t>0707 "Молодежная политика"</t>
  </si>
  <si>
    <t>0709 "Другие вопросы в области образования"</t>
  </si>
  <si>
    <t>0801 "Культура"</t>
  </si>
  <si>
    <t>0804 "Другие вопросы в области культуры, кинематографии"</t>
  </si>
  <si>
    <t>1001 "Пенсионное обеспечение"</t>
  </si>
  <si>
    <t>РАСПРЕДЕЛЕНИЕ</t>
  </si>
  <si>
    <r>
      <t>1006</t>
    </r>
    <r>
      <rPr>
        <b/>
        <sz val="12"/>
        <color indexed="8"/>
        <rFont val="Times New Roman"/>
        <family val="1"/>
        <charset val="204"/>
      </rPr>
      <t xml:space="preserve"> </t>
    </r>
    <r>
      <rPr>
        <sz val="12"/>
        <color indexed="8"/>
        <rFont val="Times New Roman"/>
        <family val="1"/>
        <charset val="204"/>
      </rPr>
      <t>"Другие вопросы в области социальной политики"</t>
    </r>
  </si>
  <si>
    <t>0505 "Другие вопросы в области жилищно-коммунального хозяйства"</t>
  </si>
  <si>
    <t>0107 "Обеспечение проведения выборов и референдумов"</t>
  </si>
  <si>
    <t>0703 "Дополнительное образование детей"</t>
  </si>
  <si>
    <t>Резервный фонд администрации Холмского городского округа распределяется на основании распоряжений администрации по главным распорядителям бюджетных средствв сооветствии с постановлением администрации от 10.01.2012г. №2 «О Порядке расходования средств резервного фонда Администрации муниципального образования «Холмский городской округ».</t>
  </si>
  <si>
    <t>Причины отклонения от первоначального плана (свыше или менее 5%)</t>
  </si>
  <si>
    <t>расходов бюджета муниципального образования "Холмский городской округ" за 2018 год</t>
  </si>
  <si>
    <t>Исполнено за 2018 год</t>
  </si>
  <si>
    <t>0105 "Судебная система"</t>
  </si>
  <si>
    <t>Фактическое исполнение ниже первоначального плана на 602,6 тыс. рублей в связи со сложением полномочий главы муниципального образования с 30.08.2018 (окончание срока полномочий Собрания депутатов), вступлением вновь избранного главы с 21.12.2018</t>
  </si>
  <si>
    <t>Фактическое исполнение выше первоначального плана на 890,9 тыс. рублей за счет изменения структуры должностей (введена должность председателяСобрания МО) и увеличения норматива на содержание органов местного самоуправления. При формировании бюджета норматив составлял 12,48%, при исполнении бюджета - 13,65 %. Средства направлены на содержание председателя и аппарата Собрания.</t>
  </si>
  <si>
    <t>Фактическое исполнение выше первоначального плана на 23 709,2 тыс. рублей за счет увеличения норматива на содержание органов местного самоуправления. При формировании бюджета норматив составлял 12,48%, при исполнении бюджета - 13,65 %. Средства направлены на содержание администрации, функциональных и территориальных органов местного самоуправления</t>
  </si>
  <si>
    <t>Фактическое исполнение выше первоначального плана на 497,6 тыс. рублей в связи с  увеличением сметы расходов на проведение выборов депутатов Собрания Холмского городского округа шестого созыва</t>
  </si>
  <si>
    <t>Фактическое исполнение по данному подразделу выше первоначального плана на 12 067,9 тыс. рублей за счет дополнительных налоговых и неналоговых поступлений и перераспредления бюджетных ассигнований. Средства направлены на обеспечение выплаты заработной платы работникам муниципальных учреждений, функционирование муниципальных учреждений и  оплату исполнительных листов.</t>
  </si>
  <si>
    <t xml:space="preserve">Фактическое исполнение ниже первоначальных плановых ассигнований на 237,4 тыс. рублей за счет финансирования расходов в соответствии с фактически проведенными программными мероприятиями </t>
  </si>
  <si>
    <t xml:space="preserve">Фактическое исполнение выше первоначальных плановых ассигнований на 11 916,1 тыс. рублей, в связи с увеличением бюджетных ассигнований на содержание МКУ "Управление по делам ГО и ЧС Холмского городского округа", выделением средств резервного фонда администрации на пополнение резерва материальных ресурсов и ликаидацию последствий чрезвычайных ситуаций. </t>
  </si>
  <si>
    <t>Фактическое исполнение ниже первоначальных плановых ассигнований на 924,0 тыс. рублей в связи с отсутствием обращений на получение субсидий: по стимулированию развития молочного животноводства, по поддержке граждан получателей Дальневосточного гектара. Средства перераспредлены на другие разделы, подразделы муниципального бюджета.</t>
  </si>
  <si>
    <t>Фактическое исполнение выше первоначальных плановых ассигнований на 14 673,6 тыс. рублей за счет увеличения объемов субсидии на частичное возмещение затрат по осуществлению пассажирских перевозок по регулируемым маршрутам,  увеличением денежных средств на оплату предоставленных услуг за льготную перевозку школьников</t>
  </si>
  <si>
    <t>Фактическое исполнение выше первоначальных плановых ассигнований на 168 666,4 тыс. рублей за счет увеличения средств финансовой помощи областного бюджета на проведение реконструкции путепровода по ул. Советская, в г. Холмске и капитального ремонта дворовых территорий, а также остатков дорожного фонда 2017 года направленных на проведение ремонта объектов дорожного хозяйства и</t>
  </si>
  <si>
    <t xml:space="preserve">Фактическое исполнение выше первоначальных плановых ассигнований       7 426,4 тыс. рублей за счет выделения средств субсидии областного бюджета на софинансирование мероприятий муниципальных программ по поддержке и развитию субъектов малого и среднего предпринимательства, увеличением средств местного бюджета на развитие туризма за счет перераспредления экономии бюджетных средств с других разделов бюджетной классификации </t>
  </si>
  <si>
    <t xml:space="preserve"> Фактическое исполнение выше первоначальных плановых ассигнований на 140 243,9 тыс. рублей за счет увеличения средств областного бюджета и обеспечение софинансирования местного бюджета по следующим мероприятиям: -  переселение граждан из аварийного жилищного фонда; - капитальный ремонт МКД, а также оплата работ 2017 года по строительству подпорных стенок в рамках сейсмоусиления </t>
  </si>
  <si>
    <t xml:space="preserve"> Фактическое исполнение выше первоначальных плановых ассигнований на 59 617,5 тыс. рублей за счет увеличения средств областного бюджета и обеспечения софинансирования местного бюджета по следующим мероприятиям: - капитальные ремонты систем водоснабжения, водоотведения, теплоснабжения, приобретение - приобретение и поставка резервных источников электроснабжения (передвижных, стационарных) для объектов коммунального хозяйства, - компенсация затрат и недополученных доходов в сфере жилищно-коммунального хозяйства</t>
  </si>
  <si>
    <t>Фактическое выполнение выше первоначальных плановых назначений на 57 062 тыс. рублей за счет увеличения средств  на оплату труда отдельным категориям работникам, в связи с увеличением прожиточного минимума, а также работникам поименнованных Указами Президента РФ,  на оплату проезда к месту отдыха и обратно работников дошкольных учреждений. Выделена финансовая помощь областного бюджета и обеспечено  софинансирование местного бюджета на проведение капитальных ремонтов детских садов -  фасад МБДОУ №6 "Ромашка , куползимнего сада МБДОУ "Теремок"</t>
  </si>
  <si>
    <t xml:space="preserve">Фактическое исполнение выше первоначальных плановых ассигнований на 92 093,7 тыс. рублей за счет увеличения расходов: на оплату труда отдельным категориям работникам, в связи с увеличением прожиточного минимума, а также работникам поименнованных Указами Президента РФ,  на оплату проезда к месту отдыха и обратно работников образовательных учреждений  Выделена финансовая помощь областного бюджета и обеспечено  софинансирование местного бюджета на проведение капитальных ремонтов -  фасада МАОУ СОШ №9, перекрытий здания лицея "Надежда" </t>
  </si>
  <si>
    <t>Фактическое исполнение выше первоначальных плановых ассигнований на 10 503,5 тыс. рублей связано с увеличением оплтаты труда отдельным категориям работников, в связи с увеличением прожиточного минимума, обеспечением контрольного уровня заработной платы педагогическим работникам в соответствии с майскими Указами Президента, оплата проезда к месту отдыха и обратно.</t>
  </si>
  <si>
    <t>Фактическое исполнение выше первоначальных плановых ассигнований на 51,1 тыс. рублей за счет оплаты курсовой подготовки по фактически проведенным расходам</t>
  </si>
  <si>
    <t>Фактическое исполнение ниже первоначальных назначений на 1 967,9 тыс. рублей в связи с дифференциацией стоимости путевки по сельским и городским пришкольным лагерям и профильных лагерей дневного пребывания. Экономия бюджетных средств переаспределена на другие подразделы образования</t>
  </si>
  <si>
    <t>Фактическое исполнение выше первоначальных плановых ассигнований на      9 742,6 тыс. рублей в связи с увеличением средств на содержание прочих учреждений образования, пробретение материальных ресурсов для подготовки образовательных учреждений к новому учебному году.</t>
  </si>
  <si>
    <t xml:space="preserve">Фактическое исполнение выше первоначальных плановых ассигнований на 34 012,4 тыс. рублей связано с обеспечением контрольного уровня заработной платы  работникам культуры в соответствии с майскими Указами Президента, оплатой проезда к месту отдыха и обратно, выделением субсидии областного бюджета  на развитие культуры и обеспечение уровня софинансирование местного бюджета (приобретен школьный автобус для МБУК ЦКС). </t>
  </si>
  <si>
    <t>Фактическое исполнение выше первоначального плана на 1 193,2 тыс. рублей за счет увеличения норматива на содержание органов местного самоуправления. При формировании бюджета норматив составлял 12,1%, при исполнении бюджета - 12,48. Средства направлены на денежное содержание аппарата упраления культуры</t>
  </si>
  <si>
    <t>Фактическое исполнение ниже первоначального плана на 10 332,6 тыс. рублей за счет снижения финансовой помощи в части компенсации родительской платы и выплат приемным родителям в соответствии с контингентом детей</t>
  </si>
  <si>
    <t>Фактическое исполнение выше первоначального плана на 34 374,1 тыс. рублей связано с выделением дополнительных средств местного бюджета на проведение и участие в соревнованиях и изменением бюджетной классификации финансирования учреждения спортивной напрвленности, в связи с переходом физкультурно-спортивных организаций Сахалинской области в учреждения нового типа с учетом совершенствования механизма нормативно-подушевого финансирования учреждений физической культуры и спорта(изменен тип МБО ДО ДЮСШ МО «ХГО» на МБО "Спортивная школа").</t>
  </si>
  <si>
    <t xml:space="preserve">Фактическое исполнение выше первоначального плана на 829,8 тыс. рублей, в связи с увеличением объемов муниципального задания </t>
  </si>
  <si>
    <t xml:space="preserve">Фактическое исполнение выше первоначального плана на 4128,6 тыс. рублей, в связи с увеличением объемов муниципального задания </t>
  </si>
  <si>
    <t>Бюджетные ассигнования перераспределены на другие подразделы бюджетной классификации.</t>
  </si>
  <si>
    <t>Фактическое исполнение ниже первоначального плана на 260,2 тыс. рублей в связи с  оплатой процентов по привлеченным бюджетным кредитам в сооответсвии с заключенными соглашениями. Бюджетные ассигнования перераспределены на другие подразделы бюджетной классификации</t>
  </si>
  <si>
    <t>Фактическое исполнение ниже плановых назначений ниже на 15 192,1 тыс. рублей связано с перераспределением сложившейся экономии бюджетных средств на другие расходы муниципального бюджета</t>
  </si>
  <si>
    <t>Первоначальный план       на 2018 год</t>
  </si>
  <si>
    <t>Уточненый план                  на 2018 год</t>
  </si>
  <si>
    <t>Фактическое выполнение выше первоначальных плановых назначений на 724,0 тыс. рублей за счет увеличения средств областной субвенции на реализацию Закона Сахалинской области от 24 ноября 2011 года № 125-ЗО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t>
  </si>
  <si>
    <t>Фактическое исполнение выше первоначальных плановых ассигнований на 34 560,7 тыс. рублей связано с увеличением финансовой помощи вышестоящего бюджета на благоустройство территории морской площади по ул. Советская, а также на  мероприятия по осуществлению территориального общественного самоуправления</t>
  </si>
  <si>
    <t>Фактическое исполнение выше первоначального плана на 2 102,3 тыс. рублей за счет увеличения норматива на содержание органов местного самоуправления. При формировании бюджета норматив составлял 12,48%, при исполнении бюджета - 13,65 %. Средства направлены на содержание администрации, функциональных и территориальных органов местного самоуправления в сфере ЖКХ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</si>
</sst>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9" x14ac:knownFonts="1">
    <font>
      <sz val="11"/>
      <color theme="1"/>
      <name val="Calibri"/>
      <family val="2"/>
      <charset val="204"/>
      <scheme val="minor"/>
    </font>
    <font>
      <sz val="10"/>
      <name val="Arial"/>
      <family val="2"/>
      <charset val="204"/>
    </font>
    <font>
      <sz val="10"/>
      <name val="Arial"/>
      <family val="2"/>
      <charset val="204"/>
    </font>
    <font>
      <sz val="12"/>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2" fillId="0" borderId="0" applyNumberFormat="0" applyFont="0" applyFill="0" applyBorder="0" applyAlignment="0" applyProtection="0">
      <alignment vertical="top"/>
    </xf>
    <xf numFmtId="9" fontId="2" fillId="0" borderId="0" applyFont="0" applyFill="0" applyBorder="0" applyAlignment="0" applyProtection="0"/>
    <xf numFmtId="0" fontId="1" fillId="0" borderId="0"/>
  </cellStyleXfs>
  <cellXfs count="71">
    <xf numFmtId="0" fontId="0" fillId="0" borderId="0" xfId="0"/>
    <xf numFmtId="0" fontId="7" fillId="0" borderId="1" xfId="2" applyNumberFormat="1" applyFont="1" applyFill="1" applyBorder="1" applyAlignment="1" applyProtection="1">
      <alignment horizontal="left" vertical="center" wrapText="1"/>
    </xf>
    <xf numFmtId="0" fontId="7" fillId="0" borderId="1" xfId="2" applyFont="1" applyFill="1" applyBorder="1" applyAlignment="1">
      <alignment wrapText="1"/>
    </xf>
    <xf numFmtId="0" fontId="7" fillId="0" borderId="1" xfId="2" applyFont="1" applyFill="1" applyBorder="1" applyAlignment="1">
      <alignment horizontal="left" vertical="center" wrapText="1"/>
    </xf>
    <xf numFmtId="0" fontId="7" fillId="0" borderId="1" xfId="2" applyNumberFormat="1" applyFont="1" applyFill="1" applyBorder="1" applyAlignment="1" applyProtection="1">
      <alignment vertical="center" wrapText="1"/>
    </xf>
    <xf numFmtId="49" fontId="7" fillId="0" borderId="1" xfId="2" applyNumberFormat="1" applyFont="1" applyFill="1" applyBorder="1" applyAlignment="1" applyProtection="1">
      <alignment vertical="top" wrapText="1"/>
    </xf>
    <xf numFmtId="164" fontId="8" fillId="0" borderId="1" xfId="2" applyNumberFormat="1" applyFont="1" applyFill="1" applyBorder="1" applyAlignment="1" applyProtection="1">
      <alignment horizontal="center" wrapText="1"/>
    </xf>
    <xf numFmtId="164" fontId="7" fillId="0" borderId="1" xfId="2" applyNumberFormat="1" applyFont="1" applyFill="1" applyBorder="1" applyAlignment="1" applyProtection="1">
      <alignment horizontal="center" wrapText="1"/>
    </xf>
    <xf numFmtId="164" fontId="7" fillId="0" borderId="1" xfId="2" applyNumberFormat="1" applyFont="1" applyFill="1" applyBorder="1" applyAlignment="1">
      <alignment horizontal="center" wrapText="1"/>
    </xf>
    <xf numFmtId="164" fontId="7" fillId="0" borderId="1" xfId="2" applyNumberFormat="1" applyFont="1" applyFill="1" applyBorder="1" applyAlignment="1" applyProtection="1">
      <alignment horizontal="center" vertical="top"/>
    </xf>
    <xf numFmtId="164" fontId="6" fillId="0" borderId="1" xfId="2" applyNumberFormat="1" applyFont="1" applyFill="1" applyBorder="1" applyAlignment="1" applyProtection="1">
      <alignment horizontal="center" wrapText="1"/>
    </xf>
    <xf numFmtId="0"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horizontal="center" vertical="top" wrapText="1"/>
    </xf>
    <xf numFmtId="164"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vertical="top"/>
    </xf>
    <xf numFmtId="0" fontId="7" fillId="0" borderId="1" xfId="2" applyNumberFormat="1" applyFont="1" applyFill="1" applyBorder="1" applyAlignment="1" applyProtection="1">
      <alignment horizontal="left" vertical="top"/>
    </xf>
    <xf numFmtId="164" fontId="8" fillId="0" borderId="1" xfId="2" applyNumberFormat="1" applyFont="1" applyFill="1" applyBorder="1" applyAlignment="1">
      <alignment horizontal="center" vertical="top" wrapText="1"/>
    </xf>
    <xf numFmtId="164" fontId="8" fillId="0" borderId="1" xfId="2" applyNumberFormat="1" applyFont="1" applyFill="1" applyBorder="1" applyAlignment="1" applyProtection="1">
      <alignment horizontal="center" vertical="top" wrapText="1"/>
    </xf>
    <xf numFmtId="0" fontId="7" fillId="0" borderId="1" xfId="2" applyFont="1" applyFill="1" applyBorder="1" applyAlignment="1">
      <alignment vertical="top" wrapText="1"/>
    </xf>
    <xf numFmtId="164" fontId="7" fillId="0" borderId="1" xfId="2" applyNumberFormat="1" applyFont="1" applyFill="1" applyBorder="1" applyAlignment="1">
      <alignment horizontal="center"/>
    </xf>
    <xf numFmtId="0" fontId="5" fillId="0" borderId="1" xfId="2" applyFont="1" applyFill="1" applyBorder="1" applyAlignment="1">
      <alignment vertical="top" wrapText="1"/>
    </xf>
    <xf numFmtId="164" fontId="3" fillId="0" borderId="1" xfId="2" applyNumberFormat="1" applyFont="1" applyFill="1" applyBorder="1" applyAlignment="1" applyProtection="1">
      <alignment horizontal="center" vertical="top" wrapText="1"/>
    </xf>
    <xf numFmtId="164" fontId="6" fillId="0" borderId="1" xfId="2" applyNumberFormat="1" applyFont="1" applyFill="1" applyBorder="1" applyAlignment="1" applyProtection="1">
      <alignment horizontal="center" vertical="top"/>
    </xf>
    <xf numFmtId="164" fontId="6" fillId="0" borderId="1" xfId="2" applyNumberFormat="1" applyFont="1" applyFill="1" applyBorder="1" applyAlignment="1">
      <alignment horizontal="center" wrapText="1"/>
    </xf>
    <xf numFmtId="0" fontId="8" fillId="0" borderId="0" xfId="0" applyFont="1"/>
    <xf numFmtId="165" fontId="5" fillId="0" borderId="1" xfId="0" applyNumberFormat="1" applyFont="1" applyFill="1" applyBorder="1" applyAlignment="1" applyProtection="1">
      <alignment horizontal="center" vertical="center" wrapText="1"/>
    </xf>
    <xf numFmtId="0" fontId="7" fillId="0" borderId="1" xfId="2" applyNumberFormat="1" applyFont="1" applyFill="1" applyBorder="1" applyAlignment="1" applyProtection="1">
      <alignment horizontal="center" vertical="center" wrapText="1"/>
    </xf>
    <xf numFmtId="3" fontId="7" fillId="0" borderId="1" xfId="2" applyNumberFormat="1" applyFont="1" applyFill="1" applyBorder="1" applyAlignment="1" applyProtection="1">
      <alignment horizontal="center" vertical="center" wrapText="1"/>
    </xf>
    <xf numFmtId="3" fontId="6" fillId="0" borderId="1" xfId="2" applyNumberFormat="1" applyFont="1" applyFill="1" applyBorder="1" applyAlignment="1" applyProtection="1">
      <alignment horizontal="center" vertical="top" wrapText="1"/>
    </xf>
    <xf numFmtId="3" fontId="7" fillId="0" borderId="1" xfId="2" applyNumberFormat="1" applyFont="1" applyFill="1" applyBorder="1" applyAlignment="1" applyProtection="1">
      <alignment horizontal="center" vertical="top" wrapText="1"/>
    </xf>
    <xf numFmtId="164" fontId="7" fillId="0" borderId="1" xfId="2" applyNumberFormat="1" applyFont="1" applyFill="1" applyBorder="1" applyAlignment="1" applyProtection="1">
      <alignment horizontal="center" vertical="top" wrapText="1"/>
    </xf>
    <xf numFmtId="0" fontId="8" fillId="0" borderId="1" xfId="0" applyFont="1" applyBorder="1"/>
    <xf numFmtId="0" fontId="8" fillId="0" borderId="1" xfId="0" applyFont="1" applyBorder="1" applyAlignment="1">
      <alignment wrapText="1"/>
    </xf>
    <xf numFmtId="164" fontId="6" fillId="0" borderId="1" xfId="2" applyNumberFormat="1" applyFont="1" applyFill="1" applyBorder="1" applyAlignment="1" applyProtection="1">
      <alignment horizontal="center" vertical="top" wrapText="1"/>
    </xf>
    <xf numFmtId="0" fontId="8" fillId="0" borderId="1" xfId="0" applyFont="1" applyBorder="1" applyAlignment="1">
      <alignment vertical="top" wrapText="1"/>
    </xf>
    <xf numFmtId="0" fontId="7" fillId="0" borderId="1" xfId="2" applyNumberFormat="1" applyFont="1" applyFill="1" applyBorder="1" applyAlignment="1" applyProtection="1">
      <alignment horizontal="left" vertical="top" wrapText="1"/>
    </xf>
    <xf numFmtId="164" fontId="6" fillId="0" borderId="1" xfId="2" applyNumberFormat="1" applyFont="1" applyFill="1" applyBorder="1" applyAlignment="1">
      <alignment horizontal="center"/>
    </xf>
    <xf numFmtId="164" fontId="3" fillId="0" borderId="1" xfId="2" applyNumberFormat="1" applyFont="1" applyFill="1" applyBorder="1" applyAlignment="1">
      <alignment horizontal="center" vertical="top"/>
    </xf>
    <xf numFmtId="164" fontId="3" fillId="0" borderId="1" xfId="2" applyNumberFormat="1" applyFont="1" applyFill="1" applyBorder="1" applyAlignment="1">
      <alignment horizontal="center" vertical="top" wrapText="1"/>
    </xf>
    <xf numFmtId="164" fontId="8" fillId="0" borderId="1" xfId="2" applyNumberFormat="1" applyFont="1" applyFill="1" applyBorder="1" applyAlignment="1" applyProtection="1">
      <alignment horizontal="center" vertical="top"/>
    </xf>
    <xf numFmtId="164" fontId="3" fillId="0" borderId="1" xfId="2" applyNumberFormat="1" applyFont="1" applyFill="1" applyBorder="1" applyAlignment="1" applyProtection="1">
      <alignment horizontal="center" vertical="top"/>
    </xf>
    <xf numFmtId="0" fontId="8" fillId="0" borderId="1" xfId="2" applyFont="1" applyFill="1" applyBorder="1" applyAlignment="1">
      <alignment vertical="top" wrapText="1"/>
    </xf>
    <xf numFmtId="164" fontId="8" fillId="0" borderId="1" xfId="2" applyNumberFormat="1" applyFont="1" applyFill="1" applyBorder="1" applyAlignment="1">
      <alignment horizontal="center" vertical="top"/>
    </xf>
    <xf numFmtId="165" fontId="3" fillId="0" borderId="1" xfId="2" applyNumberFormat="1" applyFont="1" applyFill="1" applyBorder="1" applyAlignment="1">
      <alignment horizontal="center" vertical="top" wrapText="1"/>
    </xf>
    <xf numFmtId="165" fontId="8" fillId="0" borderId="1" xfId="2" applyNumberFormat="1" applyFont="1" applyFill="1" applyBorder="1" applyAlignment="1">
      <alignment horizontal="center" vertical="top" wrapText="1"/>
    </xf>
    <xf numFmtId="165" fontId="3" fillId="0" borderId="1" xfId="2" applyNumberFormat="1" applyFont="1" applyFill="1" applyBorder="1" applyAlignment="1">
      <alignment horizontal="center" vertical="top"/>
    </xf>
    <xf numFmtId="2" fontId="5" fillId="0" borderId="1" xfId="2" applyNumberFormat="1" applyFont="1" applyFill="1" applyBorder="1" applyAlignment="1">
      <alignment vertical="top" wrapText="1"/>
    </xf>
    <xf numFmtId="0" fontId="5" fillId="0" borderId="1" xfId="2" applyFont="1" applyFill="1" applyBorder="1" applyAlignment="1">
      <alignment horizontal="left" vertical="top" wrapText="1"/>
    </xf>
    <xf numFmtId="0" fontId="8" fillId="0" borderId="1" xfId="0" applyFont="1" applyFill="1" applyBorder="1" applyAlignment="1">
      <alignment vertical="top" wrapText="1"/>
    </xf>
    <xf numFmtId="0" fontId="8" fillId="0" borderId="1" xfId="0" applyFont="1" applyFill="1" applyBorder="1" applyAlignment="1">
      <alignment wrapText="1"/>
    </xf>
    <xf numFmtId="49" fontId="5" fillId="0" borderId="1" xfId="2" applyNumberFormat="1" applyFont="1" applyFill="1" applyBorder="1" applyAlignment="1">
      <alignment vertical="top" wrapText="1"/>
    </xf>
    <xf numFmtId="164" fontId="7" fillId="0" borderId="1" xfId="2" applyNumberFormat="1" applyFont="1" applyFill="1" applyBorder="1" applyAlignment="1" applyProtection="1">
      <alignment horizontal="center"/>
    </xf>
    <xf numFmtId="2" fontId="8" fillId="0" borderId="1" xfId="2" applyNumberFormat="1" applyFont="1" applyFill="1" applyBorder="1" applyAlignment="1" applyProtection="1">
      <alignment horizontal="center" vertical="top"/>
    </xf>
    <xf numFmtId="165" fontId="8" fillId="0" borderId="1" xfId="2" applyNumberFormat="1" applyFont="1" applyFill="1" applyBorder="1" applyAlignment="1" applyProtection="1">
      <alignment horizontal="center" vertical="top"/>
    </xf>
    <xf numFmtId="49" fontId="7" fillId="0" borderId="1" xfId="2" applyNumberFormat="1" applyFont="1" applyFill="1" applyBorder="1" applyAlignment="1" applyProtection="1">
      <alignment horizontal="left" vertical="top" wrapText="1"/>
    </xf>
    <xf numFmtId="0" fontId="6" fillId="0" borderId="0" xfId="2" applyNumberFormat="1" applyFont="1" applyFill="1" applyBorder="1" applyAlignment="1" applyProtection="1">
      <alignment horizontal="center" vertical="top"/>
    </xf>
    <xf numFmtId="3" fontId="3" fillId="0" borderId="0" xfId="2" applyNumberFormat="1" applyFont="1" applyFill="1" applyBorder="1" applyAlignment="1" applyProtection="1">
      <alignment vertical="center" wrapText="1"/>
    </xf>
    <xf numFmtId="0" fontId="3" fillId="0" borderId="0" xfId="0" applyFont="1" applyAlignment="1">
      <alignment vertical="center" wrapText="1"/>
    </xf>
    <xf numFmtId="165" fontId="5" fillId="0" borderId="1" xfId="0" applyNumberFormat="1" applyFont="1" applyFill="1" applyBorder="1" applyAlignment="1" applyProtection="1">
      <alignment horizontal="center" vertical="center" wrapText="1"/>
    </xf>
    <xf numFmtId="0" fontId="3" fillId="0" borderId="1" xfId="0" applyFont="1" applyBorder="1" applyAlignment="1">
      <alignment wrapText="1"/>
    </xf>
    <xf numFmtId="3" fontId="3" fillId="0" borderId="1" xfId="2" applyNumberFormat="1" applyFont="1" applyFill="1" applyBorder="1" applyAlignment="1" applyProtection="1">
      <alignment horizontal="center" vertical="top"/>
    </xf>
    <xf numFmtId="0" fontId="3" fillId="0" borderId="1" xfId="0" applyFont="1" applyBorder="1" applyAlignment="1">
      <alignment horizontal="center" vertical="top"/>
    </xf>
    <xf numFmtId="0" fontId="3" fillId="0" borderId="1" xfId="2" applyNumberFormat="1" applyFont="1" applyFill="1" applyBorder="1" applyAlignment="1" applyProtection="1">
      <alignment horizontal="center" vertical="top"/>
    </xf>
    <xf numFmtId="0" fontId="8" fillId="0" borderId="1" xfId="2" applyNumberFormat="1" applyFont="1" applyFill="1" applyBorder="1" applyAlignment="1" applyProtection="1">
      <alignment horizontal="center" vertical="center" wrapText="1"/>
    </xf>
    <xf numFmtId="0" fontId="5" fillId="0" borderId="1" xfId="4" applyFont="1" applyFill="1" applyBorder="1" applyAlignment="1">
      <alignment horizontal="center" vertical="center" wrapText="1"/>
    </xf>
    <xf numFmtId="0" fontId="3" fillId="0" borderId="1" xfId="0" applyFont="1" applyBorder="1" applyAlignment="1">
      <alignment horizontal="center" wrapText="1"/>
    </xf>
    <xf numFmtId="3" fontId="3" fillId="0" borderId="1" xfId="2" applyNumberFormat="1" applyFont="1" applyFill="1" applyBorder="1" applyAlignment="1" applyProtection="1">
      <alignment horizontal="center" vertical="center" wrapText="1"/>
    </xf>
    <xf numFmtId="3" fontId="8" fillId="0" borderId="1" xfId="2" applyNumberFormat="1" applyFont="1" applyFill="1" applyBorder="1" applyAlignment="1" applyProtection="1">
      <alignment horizontal="center" vertical="center" wrapText="1"/>
    </xf>
    <xf numFmtId="0" fontId="3" fillId="0" borderId="1" xfId="0" applyFont="1" applyBorder="1" applyAlignment="1">
      <alignment vertical="top"/>
    </xf>
    <xf numFmtId="0" fontId="3" fillId="0" borderId="2" xfId="2" applyNumberFormat="1" applyFont="1" applyFill="1" applyBorder="1" applyAlignment="1" applyProtection="1">
      <alignment horizontal="right" vertical="top"/>
    </xf>
    <xf numFmtId="0" fontId="0" fillId="0" borderId="2" xfId="0" applyBorder="1" applyAlignment="1">
      <alignment horizontal="right" vertical="top"/>
    </xf>
  </cellXfs>
  <cellStyles count="5">
    <cellStyle name="Обычный" xfId="0" builtinId="0"/>
    <cellStyle name="Обычный 2" xfId="1"/>
    <cellStyle name="Обычный_Исполнение бюджета 2004 " xfId="4"/>
    <cellStyle name="Обычный_ПРИЛОЖЕНИЕ 5"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topLeftCell="A31" zoomScaleNormal="100" workbookViewId="0">
      <selection activeCell="J35" sqref="J35"/>
    </sheetView>
  </sheetViews>
  <sheetFormatPr defaultColWidth="8.85546875" defaultRowHeight="15.75" x14ac:dyDescent="0.25"/>
  <cols>
    <col min="1" max="1" width="28.42578125" style="24" customWidth="1"/>
    <col min="2" max="2" width="13.140625" style="24" customWidth="1"/>
    <col min="3" max="3" width="15" style="24" customWidth="1"/>
    <col min="4" max="4" width="13.140625" style="24" bestFit="1" customWidth="1"/>
    <col min="5" max="5" width="15.42578125" style="24" customWidth="1"/>
    <col min="6" max="6" width="14" style="24" customWidth="1"/>
    <col min="7" max="7" width="13.140625" style="24" bestFit="1" customWidth="1"/>
    <col min="8" max="8" width="11.85546875" style="24" customWidth="1"/>
    <col min="9" max="9" width="44.28515625" style="24" customWidth="1"/>
    <col min="10" max="16384" width="8.85546875" style="24"/>
  </cols>
  <sheetData>
    <row r="1" spans="1:9" ht="15.6" x14ac:dyDescent="0.3">
      <c r="F1" s="56"/>
      <c r="G1" s="57"/>
      <c r="H1" s="57"/>
    </row>
    <row r="2" spans="1:9" x14ac:dyDescent="0.25">
      <c r="A2" s="55" t="s">
        <v>55</v>
      </c>
      <c r="B2" s="55"/>
      <c r="C2" s="55"/>
      <c r="D2" s="55"/>
      <c r="E2" s="55"/>
      <c r="F2" s="55"/>
      <c r="G2" s="55"/>
      <c r="H2" s="55"/>
    </row>
    <row r="3" spans="1:9" x14ac:dyDescent="0.25">
      <c r="A3" s="55" t="s">
        <v>62</v>
      </c>
      <c r="B3" s="55"/>
      <c r="C3" s="55"/>
      <c r="D3" s="55"/>
      <c r="E3" s="55"/>
      <c r="F3" s="55"/>
      <c r="G3" s="55"/>
      <c r="H3" s="55"/>
    </row>
    <row r="4" spans="1:9" x14ac:dyDescent="0.25">
      <c r="A4" s="11"/>
      <c r="B4" s="12"/>
      <c r="C4" s="13"/>
      <c r="D4" s="14"/>
      <c r="E4" s="14"/>
      <c r="F4" s="69" t="s">
        <v>0</v>
      </c>
      <c r="G4" s="69"/>
      <c r="H4" s="69"/>
      <c r="I4" s="70"/>
    </row>
    <row r="5" spans="1:9" x14ac:dyDescent="0.25">
      <c r="A5" s="63" t="s">
        <v>20</v>
      </c>
      <c r="B5" s="64" t="s">
        <v>93</v>
      </c>
      <c r="C5" s="66" t="s">
        <v>94</v>
      </c>
      <c r="D5" s="67" t="s">
        <v>63</v>
      </c>
      <c r="E5" s="60" t="s">
        <v>22</v>
      </c>
      <c r="F5" s="61"/>
      <c r="G5" s="68"/>
      <c r="H5" s="68"/>
      <c r="I5" s="58" t="s">
        <v>61</v>
      </c>
    </row>
    <row r="6" spans="1:9" x14ac:dyDescent="0.25">
      <c r="A6" s="59"/>
      <c r="B6" s="65"/>
      <c r="C6" s="59"/>
      <c r="D6" s="59"/>
      <c r="E6" s="60" t="s">
        <v>23</v>
      </c>
      <c r="F6" s="61"/>
      <c r="G6" s="62" t="s">
        <v>24</v>
      </c>
      <c r="H6" s="61"/>
      <c r="I6" s="59"/>
    </row>
    <row r="7" spans="1:9" ht="64.900000000000006" customHeight="1" x14ac:dyDescent="0.25">
      <c r="A7" s="59"/>
      <c r="B7" s="65"/>
      <c r="C7" s="59"/>
      <c r="D7" s="59"/>
      <c r="E7" s="25" t="s">
        <v>25</v>
      </c>
      <c r="F7" s="25" t="s">
        <v>26</v>
      </c>
      <c r="G7" s="25" t="s">
        <v>25</v>
      </c>
      <c r="H7" s="25" t="s">
        <v>26</v>
      </c>
      <c r="I7" s="59"/>
    </row>
    <row r="8" spans="1:9" ht="15.6" x14ac:dyDescent="0.3">
      <c r="A8" s="26">
        <v>1</v>
      </c>
      <c r="B8" s="27">
        <v>2</v>
      </c>
      <c r="C8" s="28">
        <v>3</v>
      </c>
      <c r="D8" s="29">
        <v>4</v>
      </c>
      <c r="E8" s="27" t="s">
        <v>12</v>
      </c>
      <c r="F8" s="27" t="s">
        <v>27</v>
      </c>
      <c r="G8" s="27" t="s">
        <v>28</v>
      </c>
      <c r="H8" s="27" t="s">
        <v>29</v>
      </c>
      <c r="I8" s="27">
        <v>9</v>
      </c>
    </row>
    <row r="9" spans="1:9" ht="31.5" x14ac:dyDescent="0.25">
      <c r="A9" s="1" t="s">
        <v>21</v>
      </c>
      <c r="B9" s="7">
        <f>SUM(B10:B17)</f>
        <v>246505.69999999998</v>
      </c>
      <c r="C9" s="7">
        <f>SUM(C10:C17)</f>
        <v>287971.40000000002</v>
      </c>
      <c r="D9" s="10">
        <f>SUM(D10:D17)</f>
        <v>279113.8</v>
      </c>
      <c r="E9" s="7">
        <f>D9-B9</f>
        <v>32608.100000000006</v>
      </c>
      <c r="F9" s="7">
        <f>D9/B9*100</f>
        <v>113.22813225008591</v>
      </c>
      <c r="G9" s="7">
        <f>D9-C9</f>
        <v>-8857.6000000000349</v>
      </c>
      <c r="H9" s="7">
        <f>D9/C9*100</f>
        <v>96.924138994358458</v>
      </c>
      <c r="I9" s="31"/>
    </row>
    <row r="10" spans="1:9" ht="110.25" x14ac:dyDescent="0.25">
      <c r="A10" s="20" t="s">
        <v>30</v>
      </c>
      <c r="B10" s="16">
        <v>2572</v>
      </c>
      <c r="C10" s="17">
        <v>2010.7</v>
      </c>
      <c r="D10" s="21">
        <v>1969.4</v>
      </c>
      <c r="E10" s="17">
        <f t="shared" ref="E10:E56" si="0">D10-B10</f>
        <v>-602.59999999999991</v>
      </c>
      <c r="F10" s="17">
        <f t="shared" ref="F10:F54" si="1">D10/B10*100</f>
        <v>76.570762052877143</v>
      </c>
      <c r="G10" s="17">
        <f t="shared" ref="G10:G54" si="2">D10-C10</f>
        <v>-41.299999999999955</v>
      </c>
      <c r="H10" s="17">
        <f t="shared" ref="H10:H54" si="3">D10/C10*100</f>
        <v>97.945988959068984</v>
      </c>
      <c r="I10" s="34" t="s">
        <v>65</v>
      </c>
    </row>
    <row r="11" spans="1:9" ht="189" x14ac:dyDescent="0.25">
      <c r="A11" s="20" t="s">
        <v>31</v>
      </c>
      <c r="B11" s="16">
        <v>3673.7</v>
      </c>
      <c r="C11" s="17">
        <v>4666.5</v>
      </c>
      <c r="D11" s="21">
        <v>4564.6000000000004</v>
      </c>
      <c r="E11" s="17">
        <f t="shared" si="0"/>
        <v>890.90000000000055</v>
      </c>
      <c r="F11" s="17">
        <f t="shared" si="1"/>
        <v>124.25075536924628</v>
      </c>
      <c r="G11" s="17">
        <f t="shared" si="2"/>
        <v>-101.89999999999964</v>
      </c>
      <c r="H11" s="17">
        <f t="shared" si="3"/>
        <v>97.816350583949429</v>
      </c>
      <c r="I11" s="34" t="s">
        <v>66</v>
      </c>
    </row>
    <row r="12" spans="1:9" ht="173.25" x14ac:dyDescent="0.25">
      <c r="A12" s="20" t="s">
        <v>32</v>
      </c>
      <c r="B12" s="16">
        <v>99949.8</v>
      </c>
      <c r="C12" s="17">
        <v>123722.4</v>
      </c>
      <c r="D12" s="21">
        <v>123659</v>
      </c>
      <c r="E12" s="17">
        <f t="shared" si="0"/>
        <v>23709.199999999997</v>
      </c>
      <c r="F12" s="17">
        <f t="shared" si="1"/>
        <v>123.7211079962141</v>
      </c>
      <c r="G12" s="17">
        <f t="shared" si="2"/>
        <v>-63.399999999994179</v>
      </c>
      <c r="H12" s="17">
        <f t="shared" si="3"/>
        <v>99.948756247858114</v>
      </c>
      <c r="I12" s="34" t="s">
        <v>67</v>
      </c>
    </row>
    <row r="13" spans="1:9" x14ac:dyDescent="0.25">
      <c r="A13" s="20" t="s">
        <v>64</v>
      </c>
      <c r="B13" s="16">
        <v>283.5</v>
      </c>
      <c r="C13" s="17">
        <v>283.5</v>
      </c>
      <c r="D13" s="21">
        <v>283.5</v>
      </c>
      <c r="E13" s="17">
        <f t="shared" si="0"/>
        <v>0</v>
      </c>
      <c r="F13" s="17">
        <f t="shared" si="1"/>
        <v>100</v>
      </c>
      <c r="G13" s="17">
        <f t="shared" si="2"/>
        <v>0</v>
      </c>
      <c r="H13" s="17">
        <f t="shared" si="3"/>
        <v>100</v>
      </c>
      <c r="I13" s="34"/>
    </row>
    <row r="14" spans="1:9" ht="94.5" x14ac:dyDescent="0.25">
      <c r="A14" s="20" t="s">
        <v>33</v>
      </c>
      <c r="B14" s="16">
        <v>24990.400000000001</v>
      </c>
      <c r="C14" s="17">
        <v>26108.7</v>
      </c>
      <c r="D14" s="21">
        <v>26035.5</v>
      </c>
      <c r="E14" s="17">
        <f t="shared" si="0"/>
        <v>1045.0999999999985</v>
      </c>
      <c r="F14" s="17">
        <f t="shared" si="1"/>
        <v>104.18200589026185</v>
      </c>
      <c r="G14" s="17">
        <f t="shared" si="2"/>
        <v>-73.200000000000728</v>
      </c>
      <c r="H14" s="17">
        <f t="shared" si="3"/>
        <v>99.719633685323288</v>
      </c>
      <c r="I14" s="32"/>
    </row>
    <row r="15" spans="1:9" ht="94.5" x14ac:dyDescent="0.25">
      <c r="A15" s="50" t="s">
        <v>58</v>
      </c>
      <c r="B15" s="16">
        <v>6499.4</v>
      </c>
      <c r="C15" s="17">
        <v>6997</v>
      </c>
      <c r="D15" s="21">
        <v>6997</v>
      </c>
      <c r="E15" s="17">
        <f t="shared" si="0"/>
        <v>497.60000000000036</v>
      </c>
      <c r="F15" s="17">
        <f t="shared" si="1"/>
        <v>107.65609133150753</v>
      </c>
      <c r="G15" s="17">
        <f t="shared" si="2"/>
        <v>0</v>
      </c>
      <c r="H15" s="17">
        <f t="shared" si="3"/>
        <v>100</v>
      </c>
      <c r="I15" s="34" t="s">
        <v>68</v>
      </c>
    </row>
    <row r="16" spans="1:9" ht="140.44999999999999" customHeight="1" x14ac:dyDescent="0.25">
      <c r="A16" s="20" t="s">
        <v>34</v>
      </c>
      <c r="B16" s="16">
        <v>5000</v>
      </c>
      <c r="C16" s="17">
        <v>476.2</v>
      </c>
      <c r="D16" s="21"/>
      <c r="E16" s="17"/>
      <c r="F16" s="17"/>
      <c r="G16" s="17"/>
      <c r="H16" s="17"/>
      <c r="I16" s="34" t="s">
        <v>60</v>
      </c>
    </row>
    <row r="17" spans="1:9" ht="189" x14ac:dyDescent="0.25">
      <c r="A17" s="47" t="s">
        <v>35</v>
      </c>
      <c r="B17" s="16">
        <v>103536.9</v>
      </c>
      <c r="C17" s="17">
        <v>123706.4</v>
      </c>
      <c r="D17" s="21">
        <v>115604.8</v>
      </c>
      <c r="E17" s="17">
        <f t="shared" si="0"/>
        <v>12067.900000000009</v>
      </c>
      <c r="F17" s="17">
        <f t="shared" si="1"/>
        <v>111.65565127022347</v>
      </c>
      <c r="G17" s="17">
        <f t="shared" si="2"/>
        <v>-8101.5999999999913</v>
      </c>
      <c r="H17" s="17">
        <f t="shared" si="3"/>
        <v>93.450945141075977</v>
      </c>
      <c r="I17" s="48" t="s">
        <v>69</v>
      </c>
    </row>
    <row r="18" spans="1:9" ht="63" x14ac:dyDescent="0.25">
      <c r="A18" s="35" t="s">
        <v>1</v>
      </c>
      <c r="B18" s="30">
        <f>SUM(B19:B20)</f>
        <v>28070</v>
      </c>
      <c r="C18" s="30">
        <f>SUM(C19:C20)</f>
        <v>40153.799999999996</v>
      </c>
      <c r="D18" s="33">
        <f t="shared" ref="D18" si="4">SUM(D19:D20)</f>
        <v>39748.700000000004</v>
      </c>
      <c r="E18" s="30">
        <f t="shared" si="0"/>
        <v>11678.700000000004</v>
      </c>
      <c r="F18" s="30">
        <f t="shared" si="1"/>
        <v>141.60562878517993</v>
      </c>
      <c r="G18" s="30">
        <f t="shared" si="2"/>
        <v>-405.09999999999127</v>
      </c>
      <c r="H18" s="30">
        <f t="shared" si="3"/>
        <v>98.991129108577539</v>
      </c>
      <c r="I18" s="32"/>
    </row>
    <row r="19" spans="1:9" ht="174" customHeight="1" x14ac:dyDescent="0.25">
      <c r="A19" s="20" t="s">
        <v>36</v>
      </c>
      <c r="B19" s="16">
        <v>23975.8</v>
      </c>
      <c r="C19" s="17">
        <v>36123.599999999999</v>
      </c>
      <c r="D19" s="21">
        <v>35891.9</v>
      </c>
      <c r="E19" s="17">
        <f t="shared" si="0"/>
        <v>11916.100000000002</v>
      </c>
      <c r="F19" s="17">
        <f t="shared" si="1"/>
        <v>149.70053136913054</v>
      </c>
      <c r="G19" s="17">
        <f t="shared" si="2"/>
        <v>-231.69999999999709</v>
      </c>
      <c r="H19" s="17">
        <f t="shared" si="3"/>
        <v>99.358591059584327</v>
      </c>
      <c r="I19" s="34" t="s">
        <v>71</v>
      </c>
    </row>
    <row r="20" spans="1:9" ht="94.5" x14ac:dyDescent="0.25">
      <c r="A20" s="20" t="s">
        <v>37</v>
      </c>
      <c r="B20" s="16">
        <v>4094.2</v>
      </c>
      <c r="C20" s="17">
        <v>4030.2</v>
      </c>
      <c r="D20" s="21">
        <v>3856.8</v>
      </c>
      <c r="E20" s="17">
        <f t="shared" si="0"/>
        <v>-237.39999999999964</v>
      </c>
      <c r="F20" s="17">
        <f t="shared" si="1"/>
        <v>94.201553417028975</v>
      </c>
      <c r="G20" s="17">
        <f t="shared" si="2"/>
        <v>-173.39999999999964</v>
      </c>
      <c r="H20" s="17">
        <f t="shared" si="3"/>
        <v>95.697483995831476</v>
      </c>
      <c r="I20" s="32" t="s">
        <v>70</v>
      </c>
    </row>
    <row r="21" spans="1:9" ht="31.5" x14ac:dyDescent="0.25">
      <c r="A21" s="18" t="s">
        <v>2</v>
      </c>
      <c r="B21" s="19">
        <f>SUM(B22:B26)</f>
        <v>318203.69999999995</v>
      </c>
      <c r="C21" s="19">
        <f>SUM(C22:C26)</f>
        <v>617857.70000000007</v>
      </c>
      <c r="D21" s="36">
        <f>SUM(D22:D26)</f>
        <v>508770</v>
      </c>
      <c r="E21" s="7">
        <f t="shared" si="0"/>
        <v>190566.30000000005</v>
      </c>
      <c r="F21" s="7">
        <f t="shared" si="1"/>
        <v>159.88814712085372</v>
      </c>
      <c r="G21" s="7">
        <f t="shared" si="2"/>
        <v>-109087.70000000007</v>
      </c>
      <c r="H21" s="7">
        <f t="shared" si="3"/>
        <v>82.344203204071093</v>
      </c>
      <c r="I21" s="32"/>
    </row>
    <row r="22" spans="1:9" ht="267.75" x14ac:dyDescent="0.25">
      <c r="A22" s="20" t="s">
        <v>38</v>
      </c>
      <c r="B22" s="16">
        <v>906.2</v>
      </c>
      <c r="C22" s="16">
        <v>1630.2</v>
      </c>
      <c r="D22" s="38">
        <v>1630.2</v>
      </c>
      <c r="E22" s="17">
        <f t="shared" si="0"/>
        <v>724</v>
      </c>
      <c r="F22" s="17">
        <f t="shared" si="1"/>
        <v>179.8940631207239</v>
      </c>
      <c r="G22" s="17">
        <f t="shared" si="2"/>
        <v>0</v>
      </c>
      <c r="H22" s="17">
        <f t="shared" si="3"/>
        <v>100</v>
      </c>
      <c r="I22" s="34" t="s">
        <v>95</v>
      </c>
    </row>
    <row r="23" spans="1:9" ht="157.5" x14ac:dyDescent="0.25">
      <c r="A23" s="20" t="s">
        <v>39</v>
      </c>
      <c r="B23" s="16">
        <v>6085.2</v>
      </c>
      <c r="C23" s="16">
        <v>5161.1000000000004</v>
      </c>
      <c r="D23" s="37">
        <v>5161.1000000000004</v>
      </c>
      <c r="E23" s="17">
        <f t="shared" si="0"/>
        <v>-924.09999999999945</v>
      </c>
      <c r="F23" s="17">
        <f t="shared" si="1"/>
        <v>84.813974889896798</v>
      </c>
      <c r="G23" s="17">
        <f t="shared" si="2"/>
        <v>0</v>
      </c>
      <c r="H23" s="17">
        <f t="shared" si="3"/>
        <v>100</v>
      </c>
      <c r="I23" s="34" t="s">
        <v>72</v>
      </c>
    </row>
    <row r="24" spans="1:9" ht="141.75" x14ac:dyDescent="0.25">
      <c r="A24" s="20" t="s">
        <v>40</v>
      </c>
      <c r="B24" s="16">
        <v>27443.200000000001</v>
      </c>
      <c r="C24" s="16">
        <v>43717.599999999999</v>
      </c>
      <c r="D24" s="37">
        <v>42116.800000000003</v>
      </c>
      <c r="E24" s="17">
        <f t="shared" si="0"/>
        <v>14673.600000000002</v>
      </c>
      <c r="F24" s="17">
        <f t="shared" si="1"/>
        <v>153.46898320895522</v>
      </c>
      <c r="G24" s="17">
        <f t="shared" si="2"/>
        <v>-1600.7999999999956</v>
      </c>
      <c r="H24" s="17">
        <f t="shared" si="3"/>
        <v>96.338316833494986</v>
      </c>
      <c r="I24" s="34" t="s">
        <v>73</v>
      </c>
    </row>
    <row r="25" spans="1:9" ht="173.25" x14ac:dyDescent="0.25">
      <c r="A25" s="20" t="s">
        <v>41</v>
      </c>
      <c r="B25" s="16">
        <v>276333.09999999998</v>
      </c>
      <c r="C25" s="16">
        <v>551296.4</v>
      </c>
      <c r="D25" s="37">
        <v>444999.5</v>
      </c>
      <c r="E25" s="17">
        <f t="shared" si="0"/>
        <v>168666.40000000002</v>
      </c>
      <c r="F25" s="17">
        <f t="shared" si="1"/>
        <v>161.03734948871491</v>
      </c>
      <c r="G25" s="17">
        <f t="shared" si="2"/>
        <v>-106296.90000000002</v>
      </c>
      <c r="H25" s="17">
        <f t="shared" si="3"/>
        <v>80.718738595064281</v>
      </c>
      <c r="I25" s="34" t="s">
        <v>74</v>
      </c>
    </row>
    <row r="26" spans="1:9" ht="189" x14ac:dyDescent="0.25">
      <c r="A26" s="20" t="s">
        <v>42</v>
      </c>
      <c r="B26" s="16">
        <v>7436</v>
      </c>
      <c r="C26" s="16">
        <v>16052.4</v>
      </c>
      <c r="D26" s="37">
        <v>14862.4</v>
      </c>
      <c r="E26" s="17">
        <f t="shared" si="0"/>
        <v>7426.4</v>
      </c>
      <c r="F26" s="17">
        <f t="shared" si="1"/>
        <v>199.87089833243678</v>
      </c>
      <c r="G26" s="17">
        <f t="shared" si="2"/>
        <v>-1190</v>
      </c>
      <c r="H26" s="17">
        <f t="shared" si="3"/>
        <v>92.586778301064015</v>
      </c>
      <c r="I26" s="34" t="s">
        <v>75</v>
      </c>
    </row>
    <row r="27" spans="1:9" ht="31.5" x14ac:dyDescent="0.25">
      <c r="A27" s="3" t="s">
        <v>3</v>
      </c>
      <c r="B27" s="7">
        <f>SUM(B28:B31)</f>
        <v>653693.20000000007</v>
      </c>
      <c r="C27" s="7">
        <f>SUM(C28:C31)</f>
        <v>977705.8</v>
      </c>
      <c r="D27" s="10">
        <f>SUM(D28:D31)</f>
        <v>890217.6</v>
      </c>
      <c r="E27" s="7">
        <f t="shared" si="0"/>
        <v>236524.39999999991</v>
      </c>
      <c r="F27" s="7">
        <f t="shared" si="1"/>
        <v>136.18278421742798</v>
      </c>
      <c r="G27" s="7">
        <f t="shared" si="2"/>
        <v>-87488.20000000007</v>
      </c>
      <c r="H27" s="7">
        <f t="shared" si="3"/>
        <v>91.051684463772219</v>
      </c>
      <c r="I27" s="32"/>
    </row>
    <row r="28" spans="1:9" ht="173.25" x14ac:dyDescent="0.25">
      <c r="A28" s="20" t="s">
        <v>43</v>
      </c>
      <c r="B28" s="16">
        <v>228085.4</v>
      </c>
      <c r="C28" s="16">
        <v>430811.3</v>
      </c>
      <c r="D28" s="37">
        <v>368329.3</v>
      </c>
      <c r="E28" s="17">
        <f t="shared" si="0"/>
        <v>140243.9</v>
      </c>
      <c r="F28" s="17">
        <f t="shared" si="1"/>
        <v>161.48745162995965</v>
      </c>
      <c r="G28" s="17">
        <f t="shared" si="2"/>
        <v>-62482</v>
      </c>
      <c r="H28" s="17">
        <f t="shared" si="3"/>
        <v>85.496666405918319</v>
      </c>
      <c r="I28" s="34" t="s">
        <v>76</v>
      </c>
    </row>
    <row r="29" spans="1:9" ht="252" x14ac:dyDescent="0.25">
      <c r="A29" s="20" t="s">
        <v>44</v>
      </c>
      <c r="B29" s="16">
        <v>319966.90000000002</v>
      </c>
      <c r="C29" s="16">
        <v>399651.7</v>
      </c>
      <c r="D29" s="37">
        <v>379584.4</v>
      </c>
      <c r="E29" s="17">
        <f t="shared" si="0"/>
        <v>59617.5</v>
      </c>
      <c r="F29" s="17">
        <f t="shared" si="1"/>
        <v>118.63239603846523</v>
      </c>
      <c r="G29" s="17">
        <f t="shared" si="2"/>
        <v>-20067.299999999988</v>
      </c>
      <c r="H29" s="17">
        <f t="shared" si="3"/>
        <v>94.978802792531596</v>
      </c>
      <c r="I29" s="34" t="s">
        <v>77</v>
      </c>
    </row>
    <row r="30" spans="1:9" ht="157.5" x14ac:dyDescent="0.25">
      <c r="A30" s="20" t="s">
        <v>45</v>
      </c>
      <c r="B30" s="16">
        <v>90306.9</v>
      </c>
      <c r="C30" s="16">
        <v>129805.8</v>
      </c>
      <c r="D30" s="38">
        <v>124867.6</v>
      </c>
      <c r="E30" s="17">
        <f t="shared" si="0"/>
        <v>34560.700000000012</v>
      </c>
      <c r="F30" s="17">
        <f t="shared" si="1"/>
        <v>138.27027613615351</v>
      </c>
      <c r="G30" s="17">
        <f t="shared" si="2"/>
        <v>-4938.1999999999971</v>
      </c>
      <c r="H30" s="17">
        <f t="shared" si="3"/>
        <v>96.195701578820064</v>
      </c>
      <c r="I30" s="34" t="s">
        <v>96</v>
      </c>
    </row>
    <row r="31" spans="1:9" ht="173.25" x14ac:dyDescent="0.25">
      <c r="A31" s="20" t="s">
        <v>57</v>
      </c>
      <c r="B31" s="16">
        <v>15334</v>
      </c>
      <c r="C31" s="16">
        <v>17437</v>
      </c>
      <c r="D31" s="38">
        <v>17436.3</v>
      </c>
      <c r="E31" s="17">
        <f t="shared" si="0"/>
        <v>2102.2999999999993</v>
      </c>
      <c r="F31" s="17">
        <f t="shared" si="1"/>
        <v>113.71005608451806</v>
      </c>
      <c r="G31" s="17">
        <f t="shared" si="2"/>
        <v>-0.7000000000007276</v>
      </c>
      <c r="H31" s="17">
        <f t="shared" si="3"/>
        <v>99.995985547972694</v>
      </c>
      <c r="I31" s="34" t="s">
        <v>97</v>
      </c>
    </row>
    <row r="32" spans="1:9" ht="31.5" x14ac:dyDescent="0.25">
      <c r="A32" s="1" t="s">
        <v>4</v>
      </c>
      <c r="B32" s="7">
        <f>B33</f>
        <v>61111.1</v>
      </c>
      <c r="C32" s="7">
        <f>C33</f>
        <v>60945</v>
      </c>
      <c r="D32" s="10">
        <f t="shared" ref="D32" si="5">D33</f>
        <v>60944.9</v>
      </c>
      <c r="E32" s="7">
        <f t="shared" si="0"/>
        <v>-166.19999999999709</v>
      </c>
      <c r="F32" s="6">
        <f t="shared" si="1"/>
        <v>99.728036314188429</v>
      </c>
      <c r="G32" s="7">
        <f t="shared" si="2"/>
        <v>-9.9999999998544808E-2</v>
      </c>
      <c r="H32" s="7">
        <f t="shared" si="3"/>
        <v>99.999835917630648</v>
      </c>
      <c r="I32" s="32"/>
    </row>
    <row r="33" spans="1:9" ht="47.25" x14ac:dyDescent="0.25">
      <c r="A33" s="20" t="s">
        <v>46</v>
      </c>
      <c r="B33" s="16">
        <v>61111.1</v>
      </c>
      <c r="C33" s="17">
        <v>60945</v>
      </c>
      <c r="D33" s="21">
        <v>60944.9</v>
      </c>
      <c r="E33" s="17">
        <f t="shared" si="0"/>
        <v>-166.19999999999709</v>
      </c>
      <c r="F33" s="17">
        <f t="shared" si="1"/>
        <v>99.728036314188429</v>
      </c>
      <c r="G33" s="17">
        <f t="shared" si="2"/>
        <v>-9.9999999998544808E-2</v>
      </c>
      <c r="H33" s="17">
        <f t="shared" si="3"/>
        <v>99.999835917630648</v>
      </c>
      <c r="I33" s="32"/>
    </row>
    <row r="34" spans="1:9" x14ac:dyDescent="0.25">
      <c r="A34" s="4" t="s">
        <v>5</v>
      </c>
      <c r="B34" s="7">
        <f>SUM(B35:B40)</f>
        <v>1470070.7999999998</v>
      </c>
      <c r="C34" s="7">
        <f>SUM(C35:C40)</f>
        <v>1648043.1999999997</v>
      </c>
      <c r="D34" s="10">
        <f>SUM(D35:D40)</f>
        <v>1637555.8</v>
      </c>
      <c r="E34" s="7">
        <f t="shared" si="0"/>
        <v>167485.00000000023</v>
      </c>
      <c r="F34" s="7">
        <f t="shared" si="1"/>
        <v>111.39298869142903</v>
      </c>
      <c r="G34" s="7">
        <f t="shared" si="2"/>
        <v>-10487.399999999674</v>
      </c>
      <c r="H34" s="7">
        <f t="shared" si="3"/>
        <v>99.363645321918767</v>
      </c>
      <c r="I34" s="32"/>
    </row>
    <row r="35" spans="1:9" ht="252" x14ac:dyDescent="0.25">
      <c r="A35" s="20" t="s">
        <v>47</v>
      </c>
      <c r="B35" s="16">
        <v>430192.1</v>
      </c>
      <c r="C35" s="17">
        <v>487842.1</v>
      </c>
      <c r="D35" s="21">
        <v>487254.1</v>
      </c>
      <c r="E35" s="17">
        <f t="shared" si="0"/>
        <v>57062</v>
      </c>
      <c r="F35" s="17">
        <f t="shared" si="1"/>
        <v>113.26430680619193</v>
      </c>
      <c r="G35" s="17">
        <f t="shared" si="2"/>
        <v>-588</v>
      </c>
      <c r="H35" s="17">
        <f t="shared" si="3"/>
        <v>99.879469197102907</v>
      </c>
      <c r="I35" s="48" t="s">
        <v>78</v>
      </c>
    </row>
    <row r="36" spans="1:9" ht="252" x14ac:dyDescent="0.25">
      <c r="A36" s="20" t="s">
        <v>48</v>
      </c>
      <c r="B36" s="16">
        <v>741080.2</v>
      </c>
      <c r="C36" s="39">
        <v>841568.6</v>
      </c>
      <c r="D36" s="40">
        <v>833173.9</v>
      </c>
      <c r="E36" s="17">
        <f t="shared" si="0"/>
        <v>92093.70000000007</v>
      </c>
      <c r="F36" s="17">
        <f t="shared" si="1"/>
        <v>112.42695459951568</v>
      </c>
      <c r="G36" s="17">
        <f t="shared" si="2"/>
        <v>-8394.6999999999534</v>
      </c>
      <c r="H36" s="17">
        <f t="shared" si="3"/>
        <v>99.002493676688985</v>
      </c>
      <c r="I36" s="32" t="s">
        <v>79</v>
      </c>
    </row>
    <row r="37" spans="1:9" ht="173.25" x14ac:dyDescent="0.25">
      <c r="A37" s="20" t="s">
        <v>59</v>
      </c>
      <c r="B37" s="16">
        <v>202026.9</v>
      </c>
      <c r="C37" s="39">
        <v>213698.4</v>
      </c>
      <c r="D37" s="40">
        <v>212530.4</v>
      </c>
      <c r="E37" s="17">
        <f t="shared" si="0"/>
        <v>10503.5</v>
      </c>
      <c r="F37" s="17">
        <f t="shared" si="1"/>
        <v>105.19906012516157</v>
      </c>
      <c r="G37" s="17">
        <f t="shared" si="2"/>
        <v>-1168</v>
      </c>
      <c r="H37" s="17">
        <f t="shared" si="3"/>
        <v>99.453435308827764</v>
      </c>
      <c r="I37" s="32" t="s">
        <v>80</v>
      </c>
    </row>
    <row r="38" spans="1:9" ht="78.75" x14ac:dyDescent="0.25">
      <c r="A38" s="41" t="s">
        <v>49</v>
      </c>
      <c r="B38" s="16">
        <v>200</v>
      </c>
      <c r="C38" s="39">
        <v>266.2</v>
      </c>
      <c r="D38" s="40">
        <v>251.1</v>
      </c>
      <c r="E38" s="17">
        <f t="shared" si="0"/>
        <v>51.099999999999994</v>
      </c>
      <c r="F38" s="17">
        <f t="shared" si="1"/>
        <v>125.55000000000001</v>
      </c>
      <c r="G38" s="17">
        <f t="shared" si="2"/>
        <v>-15.099999999999994</v>
      </c>
      <c r="H38" s="17">
        <f t="shared" si="3"/>
        <v>94.32757325319308</v>
      </c>
      <c r="I38" s="34" t="s">
        <v>81</v>
      </c>
    </row>
    <row r="39" spans="1:9" ht="141.75" x14ac:dyDescent="0.25">
      <c r="A39" s="20" t="s">
        <v>50</v>
      </c>
      <c r="B39" s="16">
        <v>22657</v>
      </c>
      <c r="C39" s="39">
        <v>20884.7</v>
      </c>
      <c r="D39" s="40">
        <v>20689.099999999999</v>
      </c>
      <c r="E39" s="17">
        <f t="shared" si="0"/>
        <v>-1967.9000000000015</v>
      </c>
      <c r="F39" s="17">
        <f t="shared" si="1"/>
        <v>91.314384075561634</v>
      </c>
      <c r="G39" s="17">
        <f t="shared" si="2"/>
        <v>-195.60000000000218</v>
      </c>
      <c r="H39" s="17">
        <f t="shared" si="3"/>
        <v>99.063429208942424</v>
      </c>
      <c r="I39" s="32" t="s">
        <v>82</v>
      </c>
    </row>
    <row r="40" spans="1:9" ht="126" x14ac:dyDescent="0.25">
      <c r="A40" s="20" t="s">
        <v>51</v>
      </c>
      <c r="B40" s="16">
        <v>73914.600000000006</v>
      </c>
      <c r="C40" s="39">
        <v>83783.199999999997</v>
      </c>
      <c r="D40" s="40">
        <v>83657.2</v>
      </c>
      <c r="E40" s="17">
        <f t="shared" si="0"/>
        <v>9742.5999999999913</v>
      </c>
      <c r="F40" s="17">
        <f t="shared" si="1"/>
        <v>113.18088713190626</v>
      </c>
      <c r="G40" s="17">
        <f t="shared" si="2"/>
        <v>-126</v>
      </c>
      <c r="H40" s="17">
        <f t="shared" si="3"/>
        <v>99.849611855360024</v>
      </c>
      <c r="I40" s="34" t="s">
        <v>83</v>
      </c>
    </row>
    <row r="41" spans="1:9" ht="31.5" x14ac:dyDescent="0.25">
      <c r="A41" s="5" t="s">
        <v>6</v>
      </c>
      <c r="B41" s="30">
        <f>SUM(B42:B43)</f>
        <v>198999.59999999998</v>
      </c>
      <c r="C41" s="30">
        <f>SUM(C42:C43)</f>
        <v>236094.7</v>
      </c>
      <c r="D41" s="33">
        <f t="shared" ref="D41" si="6">SUM(D42:D43)</f>
        <v>234205.2</v>
      </c>
      <c r="E41" s="30">
        <f t="shared" si="0"/>
        <v>35205.600000000035</v>
      </c>
      <c r="F41" s="30">
        <f t="shared" si="1"/>
        <v>117.69129184179266</v>
      </c>
      <c r="G41" s="30">
        <f t="shared" si="2"/>
        <v>-1889.5</v>
      </c>
      <c r="H41" s="30">
        <f t="shared" si="3"/>
        <v>99.19968554990858</v>
      </c>
      <c r="I41" s="32"/>
    </row>
    <row r="42" spans="1:9" ht="189" x14ac:dyDescent="0.25">
      <c r="A42" s="20" t="s">
        <v>52</v>
      </c>
      <c r="B42" s="16">
        <v>180504.8</v>
      </c>
      <c r="C42" s="17">
        <v>216391.7</v>
      </c>
      <c r="D42" s="21">
        <v>214517.2</v>
      </c>
      <c r="E42" s="17">
        <f t="shared" si="0"/>
        <v>34012.400000000023</v>
      </c>
      <c r="F42" s="17">
        <f t="shared" si="1"/>
        <v>118.84293381671847</v>
      </c>
      <c r="G42" s="17">
        <f t="shared" si="2"/>
        <v>-1874.5</v>
      </c>
      <c r="H42" s="17">
        <f t="shared" si="3"/>
        <v>99.133746811915614</v>
      </c>
      <c r="I42" s="34" t="s">
        <v>84</v>
      </c>
    </row>
    <row r="43" spans="1:9" ht="141.75" x14ac:dyDescent="0.25">
      <c r="A43" s="20" t="s">
        <v>53</v>
      </c>
      <c r="B43" s="16">
        <v>18494.8</v>
      </c>
      <c r="C43" s="17">
        <v>19703</v>
      </c>
      <c r="D43" s="21">
        <v>19688</v>
      </c>
      <c r="E43" s="17">
        <f t="shared" si="0"/>
        <v>1193.2000000000007</v>
      </c>
      <c r="F43" s="17">
        <f t="shared" si="1"/>
        <v>106.45154313644917</v>
      </c>
      <c r="G43" s="17">
        <f t="shared" si="2"/>
        <v>-15</v>
      </c>
      <c r="H43" s="17">
        <f t="shared" si="3"/>
        <v>99.92386946150333</v>
      </c>
      <c r="I43" s="34" t="s">
        <v>85</v>
      </c>
    </row>
    <row r="44" spans="1:9" x14ac:dyDescent="0.25">
      <c r="A44" s="15" t="s">
        <v>7</v>
      </c>
      <c r="B44" s="9">
        <f>SUM(B45:B48)</f>
        <v>211621.3</v>
      </c>
      <c r="C44" s="9">
        <f>SUM(C45:C48)</f>
        <v>202692.5</v>
      </c>
      <c r="D44" s="22">
        <f t="shared" ref="D44" si="7">SUM(D45:D48)</f>
        <v>201811.20000000001</v>
      </c>
      <c r="E44" s="7">
        <f t="shared" si="0"/>
        <v>-9810.0999999999767</v>
      </c>
      <c r="F44" s="7">
        <f t="shared" si="1"/>
        <v>95.364313516645069</v>
      </c>
      <c r="G44" s="7">
        <f t="shared" si="2"/>
        <v>-881.29999999998836</v>
      </c>
      <c r="H44" s="7">
        <f t="shared" si="3"/>
        <v>99.565203448573584</v>
      </c>
      <c r="I44" s="32"/>
    </row>
    <row r="45" spans="1:9" ht="31.5" x14ac:dyDescent="0.25">
      <c r="A45" s="20" t="s">
        <v>54</v>
      </c>
      <c r="B45" s="37">
        <v>9056.2999999999993</v>
      </c>
      <c r="C45" s="42">
        <v>9136.2999999999993</v>
      </c>
      <c r="D45" s="37">
        <v>9135.4</v>
      </c>
      <c r="E45" s="39">
        <f t="shared" si="0"/>
        <v>79.100000000000364</v>
      </c>
      <c r="F45" s="39">
        <f t="shared" si="1"/>
        <v>100.87342512946789</v>
      </c>
      <c r="G45" s="39">
        <f t="shared" si="2"/>
        <v>-0.8999999999996362</v>
      </c>
      <c r="H45" s="39">
        <f t="shared" si="3"/>
        <v>99.99014918511871</v>
      </c>
      <c r="I45" s="49"/>
    </row>
    <row r="46" spans="1:9" ht="31.5" x14ac:dyDescent="0.25">
      <c r="A46" s="20" t="s">
        <v>13</v>
      </c>
      <c r="B46" s="38">
        <v>28625.8</v>
      </c>
      <c r="C46" s="16">
        <v>28978.3</v>
      </c>
      <c r="D46" s="38">
        <v>28954.400000000001</v>
      </c>
      <c r="E46" s="17">
        <f t="shared" si="0"/>
        <v>328.60000000000218</v>
      </c>
      <c r="F46" s="17">
        <f t="shared" si="1"/>
        <v>101.14791551677158</v>
      </c>
      <c r="G46" s="17">
        <f t="shared" si="2"/>
        <v>-23.899999999997817</v>
      </c>
      <c r="H46" s="17">
        <f t="shared" si="3"/>
        <v>99.917524492465063</v>
      </c>
      <c r="I46" s="32"/>
    </row>
    <row r="47" spans="1:9" ht="110.25" x14ac:dyDescent="0.25">
      <c r="A47" s="20" t="s">
        <v>14</v>
      </c>
      <c r="B47" s="38">
        <v>169683.3</v>
      </c>
      <c r="C47" s="16">
        <v>160177</v>
      </c>
      <c r="D47" s="37">
        <v>159350.70000000001</v>
      </c>
      <c r="E47" s="17">
        <f t="shared" si="0"/>
        <v>-10332.599999999977</v>
      </c>
      <c r="F47" s="17">
        <f t="shared" si="1"/>
        <v>93.910655910157345</v>
      </c>
      <c r="G47" s="17">
        <f t="shared" si="2"/>
        <v>-826.29999999998836</v>
      </c>
      <c r="H47" s="17">
        <f t="shared" si="3"/>
        <v>99.484133177672206</v>
      </c>
      <c r="I47" s="32" t="s">
        <v>86</v>
      </c>
    </row>
    <row r="48" spans="1:9" ht="47.25" x14ac:dyDescent="0.25">
      <c r="A48" s="20" t="s">
        <v>56</v>
      </c>
      <c r="B48" s="43">
        <v>4255.8999999999996</v>
      </c>
      <c r="C48" s="44">
        <v>4400.8999999999996</v>
      </c>
      <c r="D48" s="45">
        <v>4370.7</v>
      </c>
      <c r="E48" s="17">
        <f t="shared" si="0"/>
        <v>114.80000000000018</v>
      </c>
      <c r="F48" s="17">
        <f t="shared" si="1"/>
        <v>102.69743180055923</v>
      </c>
      <c r="G48" s="17">
        <f t="shared" si="2"/>
        <v>-30.199999999999818</v>
      </c>
      <c r="H48" s="17">
        <f t="shared" si="3"/>
        <v>99.313776727487564</v>
      </c>
      <c r="I48" s="32" t="s">
        <v>90</v>
      </c>
    </row>
    <row r="49" spans="1:9" ht="31.5" x14ac:dyDescent="0.25">
      <c r="A49" s="2" t="s">
        <v>8</v>
      </c>
      <c r="B49" s="8">
        <f>SUM(B50:B51)</f>
        <v>60850.6</v>
      </c>
      <c r="C49" s="8">
        <f>SUM(C50:C51)</f>
        <v>81050.3</v>
      </c>
      <c r="D49" s="23">
        <f t="shared" ref="D49" si="8">SUM(D50:D51)</f>
        <v>80032.600000000006</v>
      </c>
      <c r="E49" s="7">
        <f t="shared" si="0"/>
        <v>19182.000000000007</v>
      </c>
      <c r="F49" s="7">
        <f t="shared" si="1"/>
        <v>131.52310741389567</v>
      </c>
      <c r="G49" s="7">
        <f t="shared" si="2"/>
        <v>-1017.6999999999971</v>
      </c>
      <c r="H49" s="7">
        <f t="shared" si="3"/>
        <v>98.74435998386187</v>
      </c>
      <c r="I49" s="32"/>
    </row>
    <row r="50" spans="1:9" ht="252" x14ac:dyDescent="0.25">
      <c r="A50" s="20" t="s">
        <v>15</v>
      </c>
      <c r="B50" s="16">
        <v>2257</v>
      </c>
      <c r="C50" s="16">
        <v>36909.300000000003</v>
      </c>
      <c r="D50" s="38">
        <v>36631.1</v>
      </c>
      <c r="E50" s="17">
        <f t="shared" si="0"/>
        <v>34374.1</v>
      </c>
      <c r="F50" s="17">
        <f t="shared" si="1"/>
        <v>1622.9995569339831</v>
      </c>
      <c r="G50" s="17">
        <f t="shared" si="2"/>
        <v>-278.20000000000437</v>
      </c>
      <c r="H50" s="17">
        <f t="shared" si="3"/>
        <v>99.246260427588695</v>
      </c>
      <c r="I50" s="34" t="s">
        <v>87</v>
      </c>
    </row>
    <row r="51" spans="1:9" ht="94.5" x14ac:dyDescent="0.25">
      <c r="A51" s="20" t="s">
        <v>16</v>
      </c>
      <c r="B51" s="16">
        <v>58593.599999999999</v>
      </c>
      <c r="C51" s="16">
        <v>44141</v>
      </c>
      <c r="D51" s="38">
        <v>43401.5</v>
      </c>
      <c r="E51" s="17">
        <f t="shared" si="0"/>
        <v>-15192.099999999999</v>
      </c>
      <c r="F51" s="17">
        <f t="shared" si="1"/>
        <v>74.072082957865703</v>
      </c>
      <c r="G51" s="17">
        <f t="shared" si="2"/>
        <v>-739.5</v>
      </c>
      <c r="H51" s="17">
        <f t="shared" si="3"/>
        <v>98.324686799120997</v>
      </c>
      <c r="I51" s="34" t="s">
        <v>92</v>
      </c>
    </row>
    <row r="52" spans="1:9" ht="31.5" x14ac:dyDescent="0.25">
      <c r="A52" s="2" t="s">
        <v>9</v>
      </c>
      <c r="B52" s="8">
        <f>SUM(B53:B54)</f>
        <v>11000</v>
      </c>
      <c r="C52" s="8">
        <f>SUM(C53:C54)</f>
        <v>15958.400000000001</v>
      </c>
      <c r="D52" s="23">
        <f>SUM(D53:D54)</f>
        <v>15958.400000000001</v>
      </c>
      <c r="E52" s="7">
        <f t="shared" si="0"/>
        <v>4958.4000000000015</v>
      </c>
      <c r="F52" s="7">
        <f t="shared" si="1"/>
        <v>145.07636363636365</v>
      </c>
      <c r="G52" s="7">
        <f t="shared" si="2"/>
        <v>0</v>
      </c>
      <c r="H52" s="7">
        <f t="shared" si="3"/>
        <v>100</v>
      </c>
      <c r="I52" s="32"/>
    </row>
    <row r="53" spans="1:9" ht="63" x14ac:dyDescent="0.25">
      <c r="A53" s="20" t="s">
        <v>17</v>
      </c>
      <c r="B53" s="16">
        <v>3000</v>
      </c>
      <c r="C53" s="16">
        <v>3829.8</v>
      </c>
      <c r="D53" s="38">
        <v>3829.8</v>
      </c>
      <c r="E53" s="17">
        <f t="shared" si="0"/>
        <v>829.80000000000018</v>
      </c>
      <c r="F53" s="17">
        <f t="shared" si="1"/>
        <v>127.66</v>
      </c>
      <c r="G53" s="17">
        <f t="shared" si="2"/>
        <v>0</v>
      </c>
      <c r="H53" s="17">
        <f t="shared" si="3"/>
        <v>100</v>
      </c>
      <c r="I53" s="32" t="s">
        <v>88</v>
      </c>
    </row>
    <row r="54" spans="1:9" ht="63" x14ac:dyDescent="0.25">
      <c r="A54" s="46" t="s">
        <v>18</v>
      </c>
      <c r="B54" s="42">
        <v>8000</v>
      </c>
      <c r="C54" s="42">
        <v>12128.6</v>
      </c>
      <c r="D54" s="37">
        <v>12128.6</v>
      </c>
      <c r="E54" s="39">
        <f t="shared" si="0"/>
        <v>4128.6000000000004</v>
      </c>
      <c r="F54" s="39">
        <f t="shared" si="1"/>
        <v>151.60750000000002</v>
      </c>
      <c r="G54" s="39">
        <f t="shared" si="2"/>
        <v>0</v>
      </c>
      <c r="H54" s="39">
        <f t="shared" si="3"/>
        <v>100</v>
      </c>
      <c r="I54" s="32" t="s">
        <v>89</v>
      </c>
    </row>
    <row r="55" spans="1:9" ht="47.25" x14ac:dyDescent="0.25">
      <c r="A55" s="18" t="s">
        <v>10</v>
      </c>
      <c r="B55" s="8">
        <f>B56</f>
        <v>300</v>
      </c>
      <c r="C55" s="8">
        <f t="shared" ref="C55:D55" si="9">C56</f>
        <v>40</v>
      </c>
      <c r="D55" s="8">
        <f t="shared" si="9"/>
        <v>39.799999999999997</v>
      </c>
      <c r="E55" s="8">
        <f t="shared" ref="E55" si="10">E56</f>
        <v>-260.2</v>
      </c>
      <c r="F55" s="8">
        <f t="shared" ref="F55" si="11">F56</f>
        <v>13.266666666666666</v>
      </c>
      <c r="G55" s="8">
        <f t="shared" ref="G55" si="12">G56</f>
        <v>-0.20000000000000284</v>
      </c>
      <c r="H55" s="8">
        <f t="shared" ref="H55" si="13">H56</f>
        <v>99.499999999999986</v>
      </c>
      <c r="I55" s="32"/>
    </row>
    <row r="56" spans="1:9" ht="126" x14ac:dyDescent="0.25">
      <c r="A56" s="20" t="s">
        <v>19</v>
      </c>
      <c r="B56" s="16">
        <v>300</v>
      </c>
      <c r="C56" s="16">
        <v>40</v>
      </c>
      <c r="D56" s="37">
        <v>39.799999999999997</v>
      </c>
      <c r="E56" s="17">
        <f t="shared" si="0"/>
        <v>-260.2</v>
      </c>
      <c r="F56" s="53">
        <f t="shared" ref="F56:F57" si="14">D56/B56*100</f>
        <v>13.266666666666666</v>
      </c>
      <c r="G56" s="52">
        <f>D56-C56</f>
        <v>-0.20000000000000284</v>
      </c>
      <c r="H56" s="53">
        <f t="shared" ref="H56:H57" si="15">D56/C56*100</f>
        <v>99.499999999999986</v>
      </c>
      <c r="I56" s="32" t="s">
        <v>91</v>
      </c>
    </row>
    <row r="57" spans="1:9" x14ac:dyDescent="0.25">
      <c r="A57" s="54" t="s">
        <v>11</v>
      </c>
      <c r="B57" s="9">
        <f>B9+B18+B21+B27+B32+B34+B41+B44+B49+B52+B55</f>
        <v>3260426</v>
      </c>
      <c r="C57" s="9">
        <f>C9+C18+C21+C27+C32+C34+C41+C44+C49+C52+C55</f>
        <v>4168512.8</v>
      </c>
      <c r="D57" s="9">
        <f>D9+D18+D21+D27+D32+D34+D41+D44+D49+D52+D55</f>
        <v>3948398</v>
      </c>
      <c r="E57" s="9">
        <f>E9+E18+E21+E27+E32+E34+E41+E44+E49+E52+E55</f>
        <v>687972.00000000047</v>
      </c>
      <c r="F57" s="51">
        <f t="shared" si="14"/>
        <v>121.10067825492743</v>
      </c>
      <c r="G57" s="9">
        <f>G9+G18+G21+G27+G32+G34+G41+G44+G49+G52+G55</f>
        <v>-220114.79999999981</v>
      </c>
      <c r="H57" s="51">
        <f t="shared" si="15"/>
        <v>94.719584404298814</v>
      </c>
      <c r="I57" s="31"/>
    </row>
  </sheetData>
  <mergeCells count="12">
    <mergeCell ref="A2:H2"/>
    <mergeCell ref="A3:H3"/>
    <mergeCell ref="F1:H1"/>
    <mergeCell ref="I5:I7"/>
    <mergeCell ref="E6:F6"/>
    <mergeCell ref="G6:H6"/>
    <mergeCell ref="A5:A7"/>
    <mergeCell ref="B5:B7"/>
    <mergeCell ref="C5:C7"/>
    <mergeCell ref="D5:D7"/>
    <mergeCell ref="E5:H5"/>
    <mergeCell ref="F4:I4"/>
  </mergeCells>
  <pageMargins left="0.70866141732283472" right="0.70866141732283472" top="0.74803149606299213" bottom="0.74803149606299213"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А. Умнова</dc:creator>
  <cp:lastModifiedBy>HP Inc.</cp:lastModifiedBy>
  <cp:lastPrinted>2018-05-03T07:00:49Z</cp:lastPrinted>
  <dcterms:created xsi:type="dcterms:W3CDTF">2016-11-01T02:41:21Z</dcterms:created>
  <dcterms:modified xsi:type="dcterms:W3CDTF">2019-05-08T03:35:49Z</dcterms:modified>
</cp:coreProperties>
</file>