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8" windowWidth="15120" windowHeight="8016"/>
  </bookViews>
  <sheets>
    <sheet name="2017 год" sheetId="1" r:id="rId1"/>
  </sheets>
  <definedNames>
    <definedName name="_xlnm.Print_Titles" localSheetId="0">'2017 год'!$4:$5</definedName>
  </definedNames>
  <calcPr calcId="144525"/>
</workbook>
</file>

<file path=xl/calcChain.xml><?xml version="1.0" encoding="utf-8"?>
<calcChain xmlns="http://schemas.openxmlformats.org/spreadsheetml/2006/main">
  <c r="F31" i="1" l="1"/>
  <c r="D32" i="1" l="1"/>
  <c r="E32" i="1"/>
  <c r="F32" i="1" s="1"/>
  <c r="C32" i="1"/>
  <c r="F30" i="1"/>
  <c r="F29" i="1"/>
  <c r="F27" i="1"/>
  <c r="F28" i="1"/>
  <c r="F26" i="1"/>
  <c r="E26" i="1"/>
  <c r="D26" i="1"/>
  <c r="E23" i="1"/>
  <c r="D23" i="1"/>
  <c r="D19" i="1"/>
  <c r="D18" i="1" l="1"/>
  <c r="E10" i="1"/>
  <c r="D10" i="1"/>
  <c r="D9" i="1"/>
  <c r="E8" i="1"/>
  <c r="D8" i="1"/>
  <c r="E7" i="1"/>
  <c r="D7" i="1"/>
  <c r="D6" i="1"/>
  <c r="F7" i="1" l="1"/>
  <c r="F8" i="1"/>
  <c r="F9" i="1"/>
  <c r="F10" i="1"/>
  <c r="F11" i="1"/>
  <c r="F12" i="1"/>
  <c r="F14" i="1"/>
  <c r="F15" i="1"/>
  <c r="F16" i="1"/>
  <c r="F17" i="1"/>
  <c r="F18" i="1"/>
  <c r="F19" i="1"/>
  <c r="F20" i="1"/>
  <c r="F21" i="1"/>
  <c r="F22" i="1"/>
  <c r="F23" i="1"/>
  <c r="F24" i="1"/>
  <c r="F25" i="1"/>
  <c r="F6" i="1"/>
</calcChain>
</file>

<file path=xl/sharedStrings.xml><?xml version="1.0" encoding="utf-8"?>
<sst xmlns="http://schemas.openxmlformats.org/spreadsheetml/2006/main" count="83" uniqueCount="83">
  <si>
    <t>№ п/п</t>
  </si>
  <si>
    <t>Наименование муниципальной программы</t>
  </si>
  <si>
    <t>Развитие образования в муниципальном образовании «Холмский городской округ» на 2015 -2020 годы</t>
  </si>
  <si>
    <t>Развитие физической культуры и спорта в муниципальном образовании «Холмский городской округ» на 2014-2020 годы</t>
  </si>
  <si>
    <t>Развитие сферы культуры муниципального образования «Холмский городской округ» на 2014-2020 годы</t>
  </si>
  <si>
    <t>Обеспечение населения муниципального образования «Холмский городской округ» качественными услугами жилищно-коммунального хозяйства на 2014-2020 годы</t>
  </si>
  <si>
    <t>Обеспечение жильем молодых семей в муниципальном образовании «Холмский городской округ на 2014-2020 годы</t>
  </si>
  <si>
    <t>Патриотическое воспитание в муниципальном образовании «Холмский городской округ» на 2014-2020 годы</t>
  </si>
  <si>
    <t>Охрана окружающей среды муниципального образования «Холмский городской округ» на 2015-2020 годы</t>
  </si>
  <si>
    <t>Поддержка и развитие малого и среднего предпринимательства муниципального образования «Холмский городской округ» на 2014-2020 годы</t>
  </si>
  <si>
    <t>Развитие сельского хозяйства в муниципальном образовании «Холмский городской округ» на 2014-2020 годы</t>
  </si>
  <si>
    <t>Совершенствование системы управления муниципальным имуществом в муниципальном образовании «Холмский городской округ» в 2014-2020 годах</t>
  </si>
  <si>
    <t>Повышение эффективности управления муниципальными финансами в муниципальном образовании «Холмский городской округ» на 2015-2020 годы</t>
  </si>
  <si>
    <t>Повышение эффективности реализации молодежной политики в муниципальном образовании «Холмский городской округ» на 2015-2020 годы</t>
  </si>
  <si>
    <t>(тыс. рублей)</t>
  </si>
  <si>
    <t>ИТОГО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</si>
  <si>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</si>
  <si>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</si>
  <si>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</si>
  <si>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</si>
  <si>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</si>
  <si>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</si>
  <si>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</si>
  <si>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</si>
  <si>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</si>
  <si>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</si>
  <si>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</si>
  <si>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13.</t>
  </si>
  <si>
    <t>14.</t>
  </si>
  <si>
    <t>15.</t>
  </si>
  <si>
    <t>16.</t>
  </si>
  <si>
    <t>17.</t>
  </si>
  <si>
    <t>Обеспечение населения муниципального образования «Холмский городской округ» качественным жильем на 2014-2020 годы</t>
  </si>
  <si>
    <t>Доступная среда в муниципальном образовании "Холмский городской округ" на 2015-2020 годы</t>
  </si>
  <si>
    <t>Создание условий для оказания медицинской помощи населению на территории муниципального образования «Холмский городской округ» на 2015-2020 годы</t>
  </si>
  <si>
    <t>18.</t>
  </si>
  <si>
    <t>Комплексный капитальный ремонт дворовых территорий многоквартирных домов, проездов к дворовым территориям многоквартирных домов муниципального образования «Холмский городской округ» на 2016-2020 годы</t>
  </si>
  <si>
    <t>19.</t>
  </si>
  <si>
    <t>Профилактика терроризма и экстремизма в муниципальном образовании "Холмский городской округ" на 2016-2020 годы</t>
  </si>
  <si>
    <t>20.</t>
  </si>
  <si>
    <t>Противодействие коррупции в муниципальном образовании «Холмский городской округ» на 2016-2020 годы</t>
  </si>
  <si>
    <t>21.</t>
  </si>
  <si>
    <t>Повышение безопасности дорожного движения в муниципальном образовании «Холмский городской округ» на 2016-2020 годы</t>
  </si>
  <si>
    <t>22.</t>
  </si>
  <si>
    <t>Комплексные меры противодействия злоупотреблению наркотиками и их незаконному обороту в муниципальном образовании «Холмский городской округ» на 2016-2020 годы</t>
  </si>
  <si>
    <t>23.</t>
  </si>
  <si>
    <t>Профилактика правонарушений в муниципальном образовании «Холмский городской округ» на 2016-2020 годы</t>
  </si>
  <si>
    <t>% исполнения от первоначального плана</t>
  </si>
  <si>
    <t>24.</t>
  </si>
  <si>
    <t>Перечень и объемы финансирования муниципальных программ из муниципального бюджета  за 2017 год</t>
  </si>
  <si>
    <t>Первоначальный план на 2017 год</t>
  </si>
  <si>
    <t>Уточненный план на 2017 год</t>
  </si>
  <si>
    <t>Исполнено за 2017 год</t>
  </si>
  <si>
    <t>12.</t>
  </si>
  <si>
    <t>25.</t>
  </si>
  <si>
    <t>Развитие торговли в муниципальном образовании «Холмский городской округ» на 2017-2020 годы</t>
  </si>
  <si>
    <t>26.</t>
  </si>
  <si>
    <t>Развитие туризма на территории муниципального образования «Холмский городской округ» на 2017-2020 годы</t>
  </si>
  <si>
    <t>Комплексное развитие системы коммунальной инфраструктуры муниципального образования «Холмский городской округ» на 2016-2018 годы и на период до 2020 года</t>
  </si>
  <si>
    <t>Фактическое исполнение муниципальной программы выше первоначального плана на 219 448,7 тыс. рублей в связи с включением в программу расходов по содержанию учреждений культуры</t>
  </si>
  <si>
    <t xml:space="preserve"> Фактическое исполнение муниципальной программы выше первоначальных плановыхназначений на 47 914,8 тыс. рублей за счет увеличения средств областного бюджета и обеспечения софинансирования местного бюджета по следующим мероприятиям: -  переселение граждан из аварийного жилищного фонда; - повышение сейсмоустойчивости жилых домов, основных объектов и систем жизнеобеспечения. </t>
  </si>
  <si>
    <t xml:space="preserve"> Фактическое исполнение муниципальной программы выше первоначальных плановых ассигнованийна 398 135,6 тыс. рублей  за счет увеличения средств областного бюджета и обеспечения софинансирования местного бюджета по следующим мероприятиям: -  строительство инженерной и транспортной инфраструктуры под строительство жилых домов,   - капитальные ремонты систем водоснабжения, водоотведения, теплоснабжения, котельных и бойлерных округа,  - компенсации затрат и недополученных доходов в сфере жилищно-коммунального хозяйства</t>
  </si>
  <si>
    <t>Фактическое исполнение муниципальной программы выше первоначального плана на 4 635,5 тыс. рублей связано с увеличением  финансовой помощи вышестоящих бюджетов на приобретение жилья молодым семьям</t>
  </si>
  <si>
    <t>Средства на реализацию муниципальной программы не предусматривались</t>
  </si>
  <si>
    <t xml:space="preserve">Фактическое исполнение муниципальной программы выше первоначальных плановых ассигнований за счет увеличения средств финансовой помощи областного бюджета и остатков дорожного фонда 2016 года для проведения ремонта объектов дорожного хозяйства </t>
  </si>
  <si>
    <t>Фактическое исполнение муниципальной программы на 10 531,3 тыс. рублей выше первоначальных плановых ассигнований в связи с выделением субсидии областного бюджета, перераспределением бюджетных ассигнований в рамках обеспечения доступной среды с подраздела 0501</t>
  </si>
  <si>
    <t>Причины отклонения от первоначального плана (свыше или менее 5%)</t>
  </si>
  <si>
    <t>Фактическое исполнение муниципальной программы выше первоначальных плановых ассигнований на  68 300,1 тыс. рублей за счет увеличения средств финансовой помощи областного бюджета (дотация областного бюджета) и средств местного бюджета  на проведение благоустройства дворовых территорий многоквартирных домов</t>
  </si>
  <si>
    <t>Фактическое исполнение муниципальной программы выше первоначальных плановых ассигнований на  23 356,4 в связи с включением в программные расходы субсидии на частичное возмещение затрат по осуществлению пассажирских перевозок по социально значимым маршрутам и приобретением автобусов в количестве 17 штук на условиях лизинга</t>
  </si>
  <si>
    <t>Фактическое исполнение муниципальной программы выше первоначальных плановых ассигнований на 2 676,2 тыс. рублей за счет увеличения денежных средств на приобретение  оборудования видеонаблюдения  в рамках реализации АПК "Безопасный город"</t>
  </si>
  <si>
    <t>Фактическое исполнение муниципальной программы выше первоначальных плановых ассигнований на  123,8 тыс. рублей в связи с выделением средств местного бюджета на приобретение металлоискателей в социально-культурные учреждения.</t>
  </si>
  <si>
    <t>Развитие инвестиционного потенциала в муниципальном образовании «Холмский городской округ» на 2015-2020 годы»</t>
  </si>
  <si>
    <t>Развитие транспортной инфраструктуры и дорожного хозяйства муниципального образования «Холмский городской округ» на 2015-2020 годы</t>
  </si>
  <si>
    <t xml:space="preserve">Фактическое исполнение муниципальной программы выше первоначального плана на 409 304,6 тыс. рублей засчет включения  в программу расходов по оплате проезда к месту отдыха и обратно, налога на имущество, льготного проезда школьников к месту учебы, содержание прочих учреждений образования (информационно-методический центр, хозяйственно эксплуатационная служба, централизованная бухгалтерия учреждений образования), выплат приемным родителям и опекунам, компенсация родительской платы. Увеличена финансовая помощь областного бюджета на проведение капитальных ремонтов учреждений образования и установку ограждений (проведены: капитальный ремонт МБОУ СОШ с. Костромское, капитальный ремонт МАОУ СОШ с. Яблочное ( фасад здания), капитальный ремонт  фасада здания лицея «Надежда»,  установку ограждений МАОУ СОШ с. Яблочное,  МАОУ СОШ с. Чапланово, ограждение территории, прилегающей к зданию лицея «Надежда»). </t>
  </si>
  <si>
    <t>Фактическое исполнение муниципальной программы выше первоначального плана на 157 929,3 тыс. рублей за счет включения в программу расходов по содержанию учреждений физической культуры и спорта (МБУ "ДЮСШ" и МБУ "Холмск-Арена")</t>
  </si>
  <si>
    <t>Фактическое исполнение выше первоначальных плановых ассигнований на 6 498,2 тыс. рублей за счет выделения субсидии областного бюджета на софинансирование мероприятий муниципальных программ по поддержке и развитию субъектов малого и среднего предпринимательства</t>
  </si>
  <si>
    <t>Фактическое исполнение муниципальной программы ниже первоначальных плановых ассигнований на 11 634,3 тыс. рублей за счет снижения финансовой помощи областного бюджета на поддержку животноводства в личных подсобных хозяйствах</t>
  </si>
  <si>
    <t>Неисполнение первоначальных плановых ассигнований по причине отсутствия заявок от субъектов инвестиционной деятельности на включение в Перечень приоритетных инвестиционных проектов Холмского городского округа. Экономия бюджетных ассигнований перераспределена на другие разделы, подразделы бюджетной классификации</t>
  </si>
  <si>
    <t>Фактическое исполнение  муниципальной программы выше первоначальных плановых ассигнований на 48 609,6 тыс. рублей в связи с включением в муниципальную программу непрограммных расходов по содержанию муниципального имущества (приобретение имущества в муниципальную собственность, капитальный ремонт муниципальной собственности)</t>
  </si>
  <si>
    <t xml:space="preserve">Фактическое исполнение муниципальной программы на 15 905,5 тыс. рублей выше первоначальных плановых ассигнований в связи с включением расходов на содержание Финансового управления администрации МО "Холмский городской округ" в программу </t>
  </si>
  <si>
    <t>Неисполнение первоначальных плановых ассигнований на реализацию муниципальной программы в сумме 236,2 тыс. рублей по причине отсутствия заявок на возмещение транспортных расходов, в целях устойчивого продовольственного снабжения на территории муниципального образования «Холмский городской округ».  Экономия бюджетных ассигнований перераспределена на другие разделы, подразделы бюджетной классификации</t>
  </si>
  <si>
    <t>Отменена постановлением администрации от 11.05.2017 № 841 «О признании постановления администрации муниципального образования «Холмский городской округ» от 09.03.2016г. № 312 "Об утверждении муниципальной программы «Комплексное развитие системы коммунальной инфраструктуры муниципального образования «Холмский городской округ» на 2016-2018 годы и на период до 2020 года» недейстующим». Расходы включены в муниципальную программу «Обеспечение населения муниципального образования «Холмский городской округ» качественным жильем на 2014-2020 годы»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</si>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</sst>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Border="1"/>
    <xf numFmtId="0" fontId="1" fillId="0" borderId="0" xfId="0" applyFont="1" applyBorder="1"/>
    <xf numFmtId="164" fontId="1" fillId="0" borderId="0" xfId="0" applyNumberFormat="1" applyFont="1" applyBorder="1"/>
    <xf numFmtId="0" fontId="1" fillId="0" borderId="0" xfId="0" applyFont="1" applyAlignment="1">
      <alignment horizontal="right"/>
    </xf>
    <xf numFmtId="0" fontId="0" fillId="0" borderId="0" xfId="0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horizontal="justify" vertical="top" wrapText="1"/>
    </xf>
    <xf numFmtId="164" fontId="1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/>
    </xf>
    <xf numFmtId="2" fontId="1" fillId="0" borderId="1" xfId="0" applyNumberFormat="1" applyFont="1" applyFill="1" applyBorder="1" applyAlignment="1">
      <alignment vertical="top" wrapText="1"/>
    </xf>
    <xf numFmtId="164" fontId="1" fillId="0" borderId="1" xfId="0" applyNumberFormat="1" applyFont="1" applyFill="1" applyBorder="1" applyAlignment="1">
      <alignment vertical="top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164" fontId="1" fillId="0" borderId="3" xfId="0" applyNumberFormat="1" applyFont="1" applyBorder="1" applyAlignment="1">
      <alignment vertical="top"/>
    </xf>
    <xf numFmtId="164" fontId="1" fillId="0" borderId="3" xfId="0" applyNumberFormat="1" applyFont="1" applyFill="1" applyBorder="1" applyAlignment="1">
      <alignment vertical="top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vertical="top" wrapText="1"/>
    </xf>
    <xf numFmtId="164" fontId="1" fillId="0" borderId="1" xfId="0" applyNumberFormat="1" applyFont="1" applyBorder="1" applyAlignment="1">
      <alignment horizontal="right"/>
    </xf>
    <xf numFmtId="164" fontId="1" fillId="0" borderId="0" xfId="0" applyNumberFormat="1" applyFont="1"/>
    <xf numFmtId="0" fontId="1" fillId="0" borderId="1" xfId="0" applyFont="1" applyFill="1" applyBorder="1" applyAlignment="1">
      <alignment vertical="top" wrapText="1"/>
    </xf>
    <xf numFmtId="0" fontId="1" fillId="0" borderId="0" xfId="0" applyFont="1" applyAlignment="1">
      <alignment horizontal="justify" vertical="center"/>
    </xf>
    <xf numFmtId="0" fontId="6" fillId="0" borderId="1" xfId="0" applyFont="1" applyFill="1" applyBorder="1" applyAlignment="1">
      <alignment vertical="top" wrapText="1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0" fillId="0" borderId="0" xfId="0" applyAlignment="1"/>
    <xf numFmtId="0" fontId="1" fillId="0" borderId="2" xfId="0" applyFont="1" applyBorder="1" applyAlignment="1">
      <alignment horizontal="right"/>
    </xf>
    <xf numFmtId="0" fontId="0" fillId="0" borderId="2" xfId="0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4"/>
  <sheetViews>
    <sheetView tabSelected="1" topLeftCell="A29" zoomScaleNormal="100" workbookViewId="0">
      <selection activeCell="G33" sqref="G33"/>
    </sheetView>
  </sheetViews>
  <sheetFormatPr defaultColWidth="9.109375" defaultRowHeight="15.6" x14ac:dyDescent="0.3"/>
  <cols>
    <col min="1" max="1" width="4.33203125" style="1" customWidth="1"/>
    <col min="2" max="2" width="37" style="1" customWidth="1"/>
    <col min="3" max="3" width="13.109375" style="1" customWidth="1"/>
    <col min="4" max="4" width="14.33203125" style="1" customWidth="1"/>
    <col min="5" max="5" width="14.44140625" style="1" customWidth="1"/>
    <col min="6" max="6" width="14.88671875" style="1" customWidth="1"/>
    <col min="7" max="7" width="56.77734375" style="1" customWidth="1"/>
    <col min="8" max="8" width="13.88671875" style="1" customWidth="1"/>
    <col min="9" max="9" width="11.21875" style="1" customWidth="1"/>
    <col min="10" max="10" width="13.109375" style="1" customWidth="1"/>
    <col min="11" max="16384" width="9.109375" style="1"/>
  </cols>
  <sheetData>
    <row r="1" spans="1:9" x14ac:dyDescent="0.3">
      <c r="B1" s="9"/>
      <c r="C1" s="9"/>
    </row>
    <row r="2" spans="1:9" ht="12.6" customHeight="1" x14ac:dyDescent="0.3">
      <c r="A2" s="31" t="s">
        <v>49</v>
      </c>
      <c r="B2" s="32"/>
      <c r="C2" s="32"/>
      <c r="D2" s="33"/>
      <c r="E2" s="33"/>
      <c r="F2" s="33"/>
      <c r="G2" s="33"/>
    </row>
    <row r="3" spans="1:9" ht="26.4" customHeight="1" x14ac:dyDescent="0.3">
      <c r="C3" s="34" t="s">
        <v>14</v>
      </c>
      <c r="D3" s="35"/>
      <c r="E3" s="35"/>
      <c r="F3" s="35"/>
      <c r="G3" s="35"/>
    </row>
    <row r="4" spans="1:9" ht="62.4" x14ac:dyDescent="0.3">
      <c r="A4" s="2" t="s">
        <v>0</v>
      </c>
      <c r="B4" s="2" t="s">
        <v>1</v>
      </c>
      <c r="C4" s="2" t="s">
        <v>50</v>
      </c>
      <c r="D4" s="2" t="s">
        <v>51</v>
      </c>
      <c r="E4" s="2" t="s">
        <v>52</v>
      </c>
      <c r="F4" s="20" t="s">
        <v>47</v>
      </c>
      <c r="G4" s="2" t="s">
        <v>66</v>
      </c>
      <c r="H4" s="10"/>
      <c r="I4" s="10"/>
    </row>
    <row r="5" spans="1:9" x14ac:dyDescent="0.3">
      <c r="A5" s="3">
        <v>1</v>
      </c>
      <c r="B5" s="3">
        <v>2</v>
      </c>
      <c r="C5" s="3">
        <v>3</v>
      </c>
      <c r="D5" s="5">
        <v>4</v>
      </c>
      <c r="E5" s="5">
        <v>5</v>
      </c>
      <c r="F5" s="21">
        <v>6</v>
      </c>
      <c r="G5" s="11">
        <v>7</v>
      </c>
      <c r="H5" s="10"/>
      <c r="I5" s="10"/>
    </row>
    <row r="6" spans="1:9" ht="409.2" customHeight="1" x14ac:dyDescent="0.3">
      <c r="A6" s="12" t="s">
        <v>16</v>
      </c>
      <c r="B6" s="15" t="s">
        <v>2</v>
      </c>
      <c r="C6" s="14">
        <v>1033735.4</v>
      </c>
      <c r="D6" s="14">
        <f>12698.3+415294.5+760152.4+62872.3+155+9947.6+59867.6+8990.1+123739.5</f>
        <v>1453717.3000000003</v>
      </c>
      <c r="E6" s="14">
        <v>1443040</v>
      </c>
      <c r="F6" s="22">
        <f>E6/C6*100</f>
        <v>139.59471640421717</v>
      </c>
      <c r="G6" s="25" t="s">
        <v>73</v>
      </c>
      <c r="H6" s="27"/>
    </row>
    <row r="7" spans="1:9" ht="78" x14ac:dyDescent="0.3">
      <c r="A7" s="17" t="s">
        <v>17</v>
      </c>
      <c r="B7" s="18" t="s">
        <v>3</v>
      </c>
      <c r="C7" s="19">
        <v>9323.5</v>
      </c>
      <c r="D7" s="19">
        <f>6934.4+117091.4+2920.6+40306.9</f>
        <v>167253.29999999999</v>
      </c>
      <c r="E7" s="19">
        <f>6934.4+117091.4+2920.1+40306.9</f>
        <v>167252.79999999999</v>
      </c>
      <c r="F7" s="23">
        <f t="shared" ref="F7:F25" si="0">E7/C7*100</f>
        <v>1793.8842709282994</v>
      </c>
      <c r="G7" s="25" t="s">
        <v>74</v>
      </c>
      <c r="H7" s="27"/>
    </row>
    <row r="8" spans="1:9" ht="62.4" x14ac:dyDescent="0.3">
      <c r="A8" s="12" t="s">
        <v>18</v>
      </c>
      <c r="B8" s="15" t="s">
        <v>4</v>
      </c>
      <c r="C8" s="14">
        <v>14591.3</v>
      </c>
      <c r="D8" s="14">
        <f>40889.2+193151.2</f>
        <v>234040.40000000002</v>
      </c>
      <c r="E8" s="14">
        <f>40889.2+193150.8</f>
        <v>234040</v>
      </c>
      <c r="F8" s="22">
        <f t="shared" si="0"/>
        <v>1603.9694886679051</v>
      </c>
      <c r="G8" s="25" t="s">
        <v>59</v>
      </c>
      <c r="H8" s="27"/>
    </row>
    <row r="9" spans="1:9" ht="285.60000000000002" customHeight="1" x14ac:dyDescent="0.3">
      <c r="A9" s="12" t="s">
        <v>19</v>
      </c>
      <c r="B9" s="13" t="s">
        <v>32</v>
      </c>
      <c r="C9" s="14">
        <v>155021</v>
      </c>
      <c r="D9" s="14">
        <f>7491.3+1400+74102.8+46129.7+131435.7+30950.1+7764.1</f>
        <v>299273.69999999995</v>
      </c>
      <c r="E9" s="14">
        <v>202935.8</v>
      </c>
      <c r="F9" s="22">
        <f t="shared" si="0"/>
        <v>130.90858657859258</v>
      </c>
      <c r="G9" s="25" t="s">
        <v>60</v>
      </c>
      <c r="H9" s="27"/>
    </row>
    <row r="10" spans="1:9" ht="187.2" x14ac:dyDescent="0.3">
      <c r="A10" s="12" t="s">
        <v>20</v>
      </c>
      <c r="B10" s="15" t="s">
        <v>5</v>
      </c>
      <c r="C10" s="14">
        <v>126236.6</v>
      </c>
      <c r="D10" s="14">
        <f>54639.6+138221.9+17811.4+10132.4+10+596+408+106719.8+165845+59443.4+3100.3+1745.8+60.3+6.7+2066.3+1543+2042.5</f>
        <v>564392.40000000014</v>
      </c>
      <c r="E10" s="14">
        <f>48581.3+132624.9+15236.7+9362.8+10+596+408+83163.6+165342.8+58568.7+3100.3+1685.1+60.3+6.7+2062.1+1541.2+2021.7</f>
        <v>524372.19999999995</v>
      </c>
      <c r="F10" s="22">
        <f t="shared" si="0"/>
        <v>415.38840558126566</v>
      </c>
      <c r="G10" s="25" t="s">
        <v>61</v>
      </c>
      <c r="H10" s="27"/>
    </row>
    <row r="11" spans="1:9" ht="78" x14ac:dyDescent="0.3">
      <c r="A11" s="12" t="s">
        <v>21</v>
      </c>
      <c r="B11" s="15" t="s">
        <v>6</v>
      </c>
      <c r="C11" s="14">
        <v>6784.5</v>
      </c>
      <c r="D11" s="14">
        <v>12074.4</v>
      </c>
      <c r="E11" s="14">
        <v>11420</v>
      </c>
      <c r="F11" s="22">
        <f t="shared" si="0"/>
        <v>168.32485813250793</v>
      </c>
      <c r="G11" s="25" t="s">
        <v>62</v>
      </c>
      <c r="H11" s="27"/>
    </row>
    <row r="12" spans="1:9" ht="62.4" x14ac:dyDescent="0.3">
      <c r="A12" s="12" t="s">
        <v>22</v>
      </c>
      <c r="B12" s="15" t="s">
        <v>7</v>
      </c>
      <c r="C12" s="14">
        <v>2107</v>
      </c>
      <c r="D12" s="14">
        <v>2107</v>
      </c>
      <c r="E12" s="14">
        <v>2094.4</v>
      </c>
      <c r="F12" s="22">
        <f t="shared" si="0"/>
        <v>99.401993355481736</v>
      </c>
      <c r="G12" s="24"/>
    </row>
    <row r="13" spans="1:9" ht="62.4" x14ac:dyDescent="0.3">
      <c r="A13" s="17" t="s">
        <v>23</v>
      </c>
      <c r="B13" s="28" t="s">
        <v>8</v>
      </c>
      <c r="C13" s="19"/>
      <c r="D13" s="19"/>
      <c r="E13" s="19"/>
      <c r="F13" s="23"/>
      <c r="G13" s="30" t="s">
        <v>63</v>
      </c>
    </row>
    <row r="14" spans="1:9" ht="93.6" x14ac:dyDescent="0.3">
      <c r="A14" s="12" t="s">
        <v>24</v>
      </c>
      <c r="B14" s="15" t="s">
        <v>9</v>
      </c>
      <c r="C14" s="14">
        <v>1289.3</v>
      </c>
      <c r="D14" s="14">
        <v>7787.5</v>
      </c>
      <c r="E14" s="14">
        <v>7787.5</v>
      </c>
      <c r="F14" s="22">
        <f t="shared" si="0"/>
        <v>604.00992786783524</v>
      </c>
      <c r="G14" s="25" t="s">
        <v>75</v>
      </c>
      <c r="H14" s="27"/>
    </row>
    <row r="15" spans="1:9" ht="78" x14ac:dyDescent="0.3">
      <c r="A15" s="12" t="s">
        <v>25</v>
      </c>
      <c r="B15" s="15" t="s">
        <v>10</v>
      </c>
      <c r="C15" s="14">
        <v>9356.9</v>
      </c>
      <c r="D15" s="14">
        <v>5416.6</v>
      </c>
      <c r="E15" s="14">
        <v>5359.6</v>
      </c>
      <c r="F15" s="22">
        <f t="shared" si="0"/>
        <v>57.279654586454917</v>
      </c>
      <c r="G15" s="25" t="s">
        <v>76</v>
      </c>
      <c r="H15" s="27"/>
    </row>
    <row r="16" spans="1:9" ht="78" x14ac:dyDescent="0.3">
      <c r="A16" s="12" t="s">
        <v>26</v>
      </c>
      <c r="B16" s="15" t="s">
        <v>72</v>
      </c>
      <c r="C16" s="14">
        <v>250041.60000000001</v>
      </c>
      <c r="D16" s="14">
        <v>377355.6</v>
      </c>
      <c r="E16" s="14">
        <v>339393.9</v>
      </c>
      <c r="F16" s="22">
        <f t="shared" si="0"/>
        <v>135.73497370037626</v>
      </c>
      <c r="G16" s="25" t="s">
        <v>64</v>
      </c>
      <c r="H16" s="27"/>
    </row>
    <row r="17" spans="1:9" ht="109.2" x14ac:dyDescent="0.3">
      <c r="A17" s="12" t="s">
        <v>53</v>
      </c>
      <c r="B17" s="15" t="s">
        <v>71</v>
      </c>
      <c r="C17" s="14">
        <v>405</v>
      </c>
      <c r="D17" s="14">
        <v>0</v>
      </c>
      <c r="E17" s="14">
        <v>0</v>
      </c>
      <c r="F17" s="22">
        <f t="shared" si="0"/>
        <v>0</v>
      </c>
      <c r="G17" s="25" t="s">
        <v>77</v>
      </c>
    </row>
    <row r="18" spans="1:9" ht="109.2" x14ac:dyDescent="0.3">
      <c r="A18" s="12" t="s">
        <v>27</v>
      </c>
      <c r="B18" s="15" t="s">
        <v>11</v>
      </c>
      <c r="C18" s="14">
        <v>2119.5</v>
      </c>
      <c r="D18" s="14">
        <f>1234.7+2000+23164.3+1500+22832.5</f>
        <v>50731.5</v>
      </c>
      <c r="E18" s="14">
        <v>50729.1</v>
      </c>
      <c r="F18" s="22">
        <f t="shared" si="0"/>
        <v>2393.446567586695</v>
      </c>
      <c r="G18" s="25" t="s">
        <v>78</v>
      </c>
      <c r="H18" s="27"/>
    </row>
    <row r="19" spans="1:9" ht="78" x14ac:dyDescent="0.3">
      <c r="A19" s="12" t="s">
        <v>28</v>
      </c>
      <c r="B19" s="15" t="s">
        <v>12</v>
      </c>
      <c r="C19" s="14">
        <v>11550.6</v>
      </c>
      <c r="D19" s="14">
        <f>17639.2+224.7+1741.6+3491.3+1646.3+1018.6+255.7+984.2+701+34</f>
        <v>27736.6</v>
      </c>
      <c r="E19" s="14">
        <v>27456.1</v>
      </c>
      <c r="F19" s="22">
        <f t="shared" si="0"/>
        <v>237.70280331757652</v>
      </c>
      <c r="G19" s="25" t="s">
        <v>79</v>
      </c>
      <c r="H19" s="27"/>
    </row>
    <row r="20" spans="1:9" ht="78" x14ac:dyDescent="0.3">
      <c r="A20" s="12" t="s">
        <v>29</v>
      </c>
      <c r="B20" s="15" t="s">
        <v>13</v>
      </c>
      <c r="C20" s="14">
        <v>1292.7</v>
      </c>
      <c r="D20" s="14">
        <v>1292.7</v>
      </c>
      <c r="E20" s="14">
        <v>1292</v>
      </c>
      <c r="F20" s="22">
        <f t="shared" si="0"/>
        <v>99.945849771795451</v>
      </c>
      <c r="G20" s="25"/>
    </row>
    <row r="21" spans="1:9" ht="93.6" x14ac:dyDescent="0.3">
      <c r="A21" s="12" t="s">
        <v>30</v>
      </c>
      <c r="B21" s="15" t="s">
        <v>33</v>
      </c>
      <c r="C21" s="14">
        <v>1315.2</v>
      </c>
      <c r="D21" s="14">
        <v>11880.8</v>
      </c>
      <c r="E21" s="14">
        <v>11846.5</v>
      </c>
      <c r="F21" s="22">
        <f t="shared" si="0"/>
        <v>900.73753041362522</v>
      </c>
      <c r="G21" s="25" t="s">
        <v>65</v>
      </c>
      <c r="H21" s="27"/>
    </row>
    <row r="22" spans="1:9" ht="78" x14ac:dyDescent="0.3">
      <c r="A22" s="12" t="s">
        <v>31</v>
      </c>
      <c r="B22" s="16" t="s">
        <v>34</v>
      </c>
      <c r="C22" s="14">
        <v>12772</v>
      </c>
      <c r="D22" s="14">
        <v>12419.6</v>
      </c>
      <c r="E22" s="14">
        <v>12419.6</v>
      </c>
      <c r="F22" s="22">
        <f t="shared" si="0"/>
        <v>97.2408393360476</v>
      </c>
      <c r="G22" s="30"/>
      <c r="H22" s="27"/>
    </row>
    <row r="23" spans="1:9" ht="124.8" x14ac:dyDescent="0.3">
      <c r="A23" s="12" t="s">
        <v>35</v>
      </c>
      <c r="B23" s="13" t="s">
        <v>36</v>
      </c>
      <c r="C23" s="14">
        <v>99773.4</v>
      </c>
      <c r="D23" s="14">
        <f>149890.1+28582.2</f>
        <v>178472.30000000002</v>
      </c>
      <c r="E23" s="14">
        <f>139491.3+28582.2</f>
        <v>168073.5</v>
      </c>
      <c r="F23" s="22">
        <f t="shared" si="0"/>
        <v>168.45521952744923</v>
      </c>
      <c r="G23" s="25" t="s">
        <v>67</v>
      </c>
      <c r="H23" s="27"/>
    </row>
    <row r="24" spans="1:9" ht="78" x14ac:dyDescent="0.3">
      <c r="A24" s="12" t="s">
        <v>37</v>
      </c>
      <c r="B24" s="15" t="s">
        <v>38</v>
      </c>
      <c r="C24" s="14">
        <v>122</v>
      </c>
      <c r="D24" s="14">
        <v>247</v>
      </c>
      <c r="E24" s="14">
        <v>245.8</v>
      </c>
      <c r="F24" s="22">
        <f t="shared" si="0"/>
        <v>201.47540983606561</v>
      </c>
      <c r="G24" s="28" t="s">
        <v>70</v>
      </c>
      <c r="H24" s="27"/>
    </row>
    <row r="25" spans="1:9" ht="62.4" x14ac:dyDescent="0.3">
      <c r="A25" s="12" t="s">
        <v>39</v>
      </c>
      <c r="B25" s="15" t="s">
        <v>40</v>
      </c>
      <c r="C25" s="14">
        <v>132</v>
      </c>
      <c r="D25" s="14">
        <v>132</v>
      </c>
      <c r="E25" s="14">
        <v>132</v>
      </c>
      <c r="F25" s="22">
        <f t="shared" si="0"/>
        <v>100</v>
      </c>
      <c r="G25" s="15"/>
    </row>
    <row r="26" spans="1:9" ht="109.2" x14ac:dyDescent="0.3">
      <c r="A26" s="12" t="s">
        <v>41</v>
      </c>
      <c r="B26" s="15" t="s">
        <v>42</v>
      </c>
      <c r="C26" s="14">
        <v>5744.9</v>
      </c>
      <c r="D26" s="14">
        <f>275+40+22893.8+5744.9+147.6</f>
        <v>29101.299999999996</v>
      </c>
      <c r="E26" s="14">
        <f>275+22893.8+5744.9+147.6+40</f>
        <v>29101.299999999996</v>
      </c>
      <c r="F26" s="22">
        <f t="shared" ref="F26:F31" si="1">E26/C26*100</f>
        <v>506.5588609027136</v>
      </c>
      <c r="G26" s="28" t="s">
        <v>68</v>
      </c>
      <c r="H26" s="27"/>
    </row>
    <row r="27" spans="1:9" ht="93.6" x14ac:dyDescent="0.3">
      <c r="A27" s="12" t="s">
        <v>43</v>
      </c>
      <c r="B27" s="15" t="s">
        <v>44</v>
      </c>
      <c r="C27" s="14">
        <v>863.2</v>
      </c>
      <c r="D27" s="14">
        <v>862.2</v>
      </c>
      <c r="E27" s="14">
        <v>854.3</v>
      </c>
      <c r="F27" s="22">
        <f t="shared" si="1"/>
        <v>98.968952734012959</v>
      </c>
      <c r="G27" s="15"/>
    </row>
    <row r="28" spans="1:9" ht="78" x14ac:dyDescent="0.3">
      <c r="A28" s="12" t="s">
        <v>45</v>
      </c>
      <c r="B28" s="15" t="s">
        <v>46</v>
      </c>
      <c r="C28" s="14">
        <v>3861.5</v>
      </c>
      <c r="D28" s="14">
        <v>6742.1</v>
      </c>
      <c r="E28" s="14">
        <v>6537.7</v>
      </c>
      <c r="F28" s="22">
        <f t="shared" si="1"/>
        <v>169.3046743493461</v>
      </c>
      <c r="G28" s="15" t="s">
        <v>69</v>
      </c>
      <c r="H28" s="27"/>
    </row>
    <row r="29" spans="1:9" ht="140.4" x14ac:dyDescent="0.3">
      <c r="A29" s="12" t="s">
        <v>48</v>
      </c>
      <c r="B29" s="15" t="s">
        <v>55</v>
      </c>
      <c r="C29" s="14">
        <v>1394.5</v>
      </c>
      <c r="D29" s="14">
        <v>1200</v>
      </c>
      <c r="E29" s="14">
        <v>1158.3</v>
      </c>
      <c r="F29" s="22">
        <f t="shared" si="1"/>
        <v>83.062029401219078</v>
      </c>
      <c r="G29" s="25" t="s">
        <v>80</v>
      </c>
      <c r="H29" s="27"/>
      <c r="I29" s="29"/>
    </row>
    <row r="30" spans="1:9" ht="62.4" x14ac:dyDescent="0.3">
      <c r="A30" s="12" t="s">
        <v>54</v>
      </c>
      <c r="B30" s="15" t="s">
        <v>57</v>
      </c>
      <c r="C30" s="14">
        <v>453</v>
      </c>
      <c r="D30" s="14">
        <v>453</v>
      </c>
      <c r="E30" s="14">
        <v>453</v>
      </c>
      <c r="F30" s="22">
        <f t="shared" si="1"/>
        <v>100</v>
      </c>
      <c r="G30" s="15"/>
    </row>
    <row r="31" spans="1:9" ht="187.2" x14ac:dyDescent="0.3">
      <c r="A31" s="12" t="s">
        <v>56</v>
      </c>
      <c r="B31" s="15" t="s">
        <v>58</v>
      </c>
      <c r="C31" s="14">
        <v>32727.3</v>
      </c>
      <c r="D31" s="14">
        <v>0</v>
      </c>
      <c r="E31" s="14">
        <v>0</v>
      </c>
      <c r="F31" s="22">
        <f t="shared" si="1"/>
        <v>0</v>
      </c>
      <c r="G31" s="15" t="s">
        <v>81</v>
      </c>
    </row>
    <row r="32" spans="1:9" s="7" customFormat="1" x14ac:dyDescent="0.3">
      <c r="A32" s="4"/>
      <c r="B32" s="4" t="s">
        <v>15</v>
      </c>
      <c r="C32" s="6">
        <f>SUM(C6:C31)</f>
        <v>1783013.9</v>
      </c>
      <c r="D32" s="6">
        <f t="shared" ref="D32:E32" si="2">SUM(D6:D31)</f>
        <v>3444689.3000000007</v>
      </c>
      <c r="E32" s="6">
        <f t="shared" si="2"/>
        <v>3247995.3999999994</v>
      </c>
      <c r="F32" s="26">
        <f>E32/C32*100</f>
        <v>182.16321252459107</v>
      </c>
      <c r="G32" s="4" t="s">
        <v>82</v>
      </c>
    </row>
    <row r="33" spans="3:3" s="7" customFormat="1" x14ac:dyDescent="0.3">
      <c r="C33" s="8"/>
    </row>
    <row r="34" spans="3:3" s="7" customFormat="1" x14ac:dyDescent="0.3">
      <c r="C34" s="8"/>
    </row>
    <row r="35" spans="3:3" s="7" customFormat="1" x14ac:dyDescent="0.3">
      <c r="C35" s="8"/>
    </row>
    <row r="36" spans="3:3" s="7" customFormat="1" x14ac:dyDescent="0.3">
      <c r="C36" s="8"/>
    </row>
    <row r="37" spans="3:3" s="7" customFormat="1" x14ac:dyDescent="0.3">
      <c r="C37" s="8"/>
    </row>
    <row r="38" spans="3:3" s="7" customFormat="1" x14ac:dyDescent="0.3">
      <c r="C38" s="8"/>
    </row>
    <row r="39" spans="3:3" s="7" customFormat="1" x14ac:dyDescent="0.3">
      <c r="C39" s="8"/>
    </row>
    <row r="40" spans="3:3" s="7" customFormat="1" x14ac:dyDescent="0.3">
      <c r="C40" s="8"/>
    </row>
    <row r="41" spans="3:3" s="7" customFormat="1" x14ac:dyDescent="0.3">
      <c r="C41" s="8"/>
    </row>
    <row r="42" spans="3:3" s="7" customFormat="1" x14ac:dyDescent="0.3">
      <c r="C42" s="8"/>
    </row>
    <row r="43" spans="3:3" s="7" customFormat="1" x14ac:dyDescent="0.3">
      <c r="C43" s="8"/>
    </row>
    <row r="44" spans="3:3" s="7" customFormat="1" x14ac:dyDescent="0.3">
      <c r="C44" s="8"/>
    </row>
    <row r="45" spans="3:3" s="7" customFormat="1" x14ac:dyDescent="0.3">
      <c r="C45" s="8"/>
    </row>
    <row r="46" spans="3:3" s="7" customFormat="1" x14ac:dyDescent="0.3">
      <c r="C46" s="8"/>
    </row>
    <row r="47" spans="3:3" s="7" customFormat="1" x14ac:dyDescent="0.3">
      <c r="C47" s="8"/>
    </row>
    <row r="48" spans="3:3" s="7" customFormat="1" x14ac:dyDescent="0.3">
      <c r="C48" s="8"/>
    </row>
    <row r="49" spans="3:3" s="7" customFormat="1" x14ac:dyDescent="0.3">
      <c r="C49" s="8"/>
    </row>
    <row r="50" spans="3:3" s="7" customFormat="1" x14ac:dyDescent="0.3">
      <c r="C50" s="8"/>
    </row>
    <row r="51" spans="3:3" s="7" customFormat="1" x14ac:dyDescent="0.3">
      <c r="C51" s="8"/>
    </row>
    <row r="52" spans="3:3" s="7" customFormat="1" x14ac:dyDescent="0.3">
      <c r="C52" s="8"/>
    </row>
    <row r="53" spans="3:3" s="7" customFormat="1" x14ac:dyDescent="0.3">
      <c r="C53" s="8"/>
    </row>
    <row r="54" spans="3:3" s="7" customFormat="1" x14ac:dyDescent="0.3">
      <c r="C54" s="8"/>
    </row>
    <row r="55" spans="3:3" s="7" customFormat="1" x14ac:dyDescent="0.3">
      <c r="C55" s="8"/>
    </row>
    <row r="56" spans="3:3" s="7" customFormat="1" x14ac:dyDescent="0.3">
      <c r="C56" s="8"/>
    </row>
    <row r="57" spans="3:3" s="7" customFormat="1" x14ac:dyDescent="0.3">
      <c r="C57" s="8"/>
    </row>
    <row r="58" spans="3:3" s="7" customFormat="1" x14ac:dyDescent="0.3">
      <c r="C58" s="8"/>
    </row>
    <row r="59" spans="3:3" s="7" customFormat="1" x14ac:dyDescent="0.3">
      <c r="C59" s="8"/>
    </row>
    <row r="60" spans="3:3" s="7" customFormat="1" x14ac:dyDescent="0.3">
      <c r="C60" s="8"/>
    </row>
    <row r="61" spans="3:3" s="7" customFormat="1" x14ac:dyDescent="0.3">
      <c r="C61" s="8"/>
    </row>
    <row r="62" spans="3:3" s="7" customFormat="1" x14ac:dyDescent="0.3">
      <c r="C62" s="8"/>
    </row>
    <row r="63" spans="3:3" s="7" customFormat="1" x14ac:dyDescent="0.3">
      <c r="C63" s="8"/>
    </row>
    <row r="64" spans="3:3" s="7" customFormat="1" x14ac:dyDescent="0.3">
      <c r="C64" s="8"/>
    </row>
    <row r="65" spans="3:3" s="7" customFormat="1" x14ac:dyDescent="0.3">
      <c r="C65" s="8"/>
    </row>
    <row r="66" spans="3:3" s="7" customFormat="1" x14ac:dyDescent="0.3">
      <c r="C66" s="8"/>
    </row>
    <row r="67" spans="3:3" s="7" customFormat="1" x14ac:dyDescent="0.3">
      <c r="C67" s="8"/>
    </row>
    <row r="68" spans="3:3" s="7" customFormat="1" x14ac:dyDescent="0.3">
      <c r="C68" s="8"/>
    </row>
    <row r="69" spans="3:3" s="7" customFormat="1" x14ac:dyDescent="0.3">
      <c r="C69" s="8"/>
    </row>
    <row r="70" spans="3:3" s="7" customFormat="1" x14ac:dyDescent="0.3">
      <c r="C70" s="8"/>
    </row>
    <row r="71" spans="3:3" s="7" customFormat="1" x14ac:dyDescent="0.3">
      <c r="C71" s="8"/>
    </row>
    <row r="72" spans="3:3" s="7" customFormat="1" x14ac:dyDescent="0.3">
      <c r="C72" s="8"/>
    </row>
    <row r="73" spans="3:3" s="7" customFormat="1" x14ac:dyDescent="0.3">
      <c r="C73" s="8"/>
    </row>
    <row r="74" spans="3:3" s="7" customFormat="1" x14ac:dyDescent="0.3">
      <c r="C74" s="8"/>
    </row>
    <row r="75" spans="3:3" s="7" customFormat="1" x14ac:dyDescent="0.3">
      <c r="C75" s="8"/>
    </row>
    <row r="76" spans="3:3" s="7" customFormat="1" x14ac:dyDescent="0.3">
      <c r="C76" s="8"/>
    </row>
    <row r="77" spans="3:3" s="7" customFormat="1" x14ac:dyDescent="0.3">
      <c r="C77" s="8"/>
    </row>
    <row r="78" spans="3:3" s="7" customFormat="1" x14ac:dyDescent="0.3">
      <c r="C78" s="8"/>
    </row>
    <row r="79" spans="3:3" s="7" customFormat="1" x14ac:dyDescent="0.3">
      <c r="C79" s="8"/>
    </row>
    <row r="80" spans="3:3" s="7" customFormat="1" x14ac:dyDescent="0.3">
      <c r="C80" s="8"/>
    </row>
    <row r="81" spans="3:3" s="7" customFormat="1" x14ac:dyDescent="0.3">
      <c r="C81" s="8"/>
    </row>
    <row r="82" spans="3:3" s="7" customFormat="1" x14ac:dyDescent="0.3">
      <c r="C82" s="8"/>
    </row>
    <row r="83" spans="3:3" s="7" customFormat="1" x14ac:dyDescent="0.3">
      <c r="C83" s="8"/>
    </row>
    <row r="84" spans="3:3" s="7" customFormat="1" x14ac:dyDescent="0.3">
      <c r="C84" s="8"/>
    </row>
    <row r="85" spans="3:3" s="7" customFormat="1" x14ac:dyDescent="0.3">
      <c r="C85" s="8"/>
    </row>
    <row r="86" spans="3:3" s="7" customFormat="1" x14ac:dyDescent="0.3">
      <c r="C86" s="8"/>
    </row>
    <row r="87" spans="3:3" s="7" customFormat="1" x14ac:dyDescent="0.3">
      <c r="C87" s="8"/>
    </row>
    <row r="88" spans="3:3" s="7" customFormat="1" x14ac:dyDescent="0.3">
      <c r="C88" s="8"/>
    </row>
    <row r="89" spans="3:3" s="7" customFormat="1" x14ac:dyDescent="0.3">
      <c r="C89" s="8"/>
    </row>
    <row r="90" spans="3:3" s="7" customFormat="1" x14ac:dyDescent="0.3">
      <c r="C90" s="8"/>
    </row>
    <row r="91" spans="3:3" s="7" customFormat="1" x14ac:dyDescent="0.3">
      <c r="C91" s="8"/>
    </row>
    <row r="92" spans="3:3" s="7" customFormat="1" x14ac:dyDescent="0.3">
      <c r="C92" s="8"/>
    </row>
    <row r="93" spans="3:3" s="7" customFormat="1" x14ac:dyDescent="0.3">
      <c r="C93" s="8"/>
    </row>
    <row r="94" spans="3:3" s="7" customFormat="1" x14ac:dyDescent="0.3">
      <c r="C94" s="8"/>
    </row>
    <row r="95" spans="3:3" s="7" customFormat="1" x14ac:dyDescent="0.3">
      <c r="C95" s="8"/>
    </row>
    <row r="96" spans="3:3" s="7" customFormat="1" x14ac:dyDescent="0.3">
      <c r="C96" s="8"/>
    </row>
    <row r="97" spans="3:3" s="7" customFormat="1" x14ac:dyDescent="0.3">
      <c r="C97" s="8"/>
    </row>
    <row r="98" spans="3:3" s="7" customFormat="1" x14ac:dyDescent="0.3">
      <c r="C98" s="8"/>
    </row>
    <row r="99" spans="3:3" s="7" customFormat="1" x14ac:dyDescent="0.3">
      <c r="C99" s="8"/>
    </row>
    <row r="100" spans="3:3" s="7" customFormat="1" x14ac:dyDescent="0.3">
      <c r="C100" s="8"/>
    </row>
    <row r="101" spans="3:3" s="7" customFormat="1" x14ac:dyDescent="0.3">
      <c r="C101" s="8"/>
    </row>
    <row r="102" spans="3:3" s="7" customFormat="1" x14ac:dyDescent="0.3">
      <c r="C102" s="8"/>
    </row>
    <row r="103" spans="3:3" s="7" customFormat="1" x14ac:dyDescent="0.3">
      <c r="C103" s="8"/>
    </row>
    <row r="104" spans="3:3" s="7" customFormat="1" x14ac:dyDescent="0.3">
      <c r="C104" s="8"/>
    </row>
    <row r="105" spans="3:3" s="7" customFormat="1" x14ac:dyDescent="0.3">
      <c r="C105" s="8"/>
    </row>
    <row r="106" spans="3:3" s="7" customFormat="1" x14ac:dyDescent="0.3">
      <c r="C106" s="8"/>
    </row>
    <row r="107" spans="3:3" s="7" customFormat="1" x14ac:dyDescent="0.3">
      <c r="C107" s="8"/>
    </row>
    <row r="108" spans="3:3" s="7" customFormat="1" x14ac:dyDescent="0.3">
      <c r="C108" s="8"/>
    </row>
    <row r="109" spans="3:3" s="7" customFormat="1" x14ac:dyDescent="0.3">
      <c r="C109" s="8"/>
    </row>
    <row r="110" spans="3:3" s="7" customFormat="1" x14ac:dyDescent="0.3">
      <c r="C110" s="8"/>
    </row>
    <row r="111" spans="3:3" s="7" customFormat="1" x14ac:dyDescent="0.3">
      <c r="C111" s="8"/>
    </row>
    <row r="112" spans="3:3" s="7" customFormat="1" x14ac:dyDescent="0.3">
      <c r="C112" s="8"/>
    </row>
    <row r="113" spans="3:3" s="7" customFormat="1" x14ac:dyDescent="0.3">
      <c r="C113" s="8"/>
    </row>
    <row r="114" spans="3:3" s="7" customFormat="1" x14ac:dyDescent="0.3">
      <c r="C114" s="8"/>
    </row>
    <row r="115" spans="3:3" s="7" customFormat="1" x14ac:dyDescent="0.3">
      <c r="C115" s="8"/>
    </row>
    <row r="116" spans="3:3" s="7" customFormat="1" x14ac:dyDescent="0.3">
      <c r="C116" s="8"/>
    </row>
    <row r="117" spans="3:3" s="7" customFormat="1" x14ac:dyDescent="0.3">
      <c r="C117" s="8"/>
    </row>
    <row r="118" spans="3:3" s="7" customFormat="1" x14ac:dyDescent="0.3">
      <c r="C118" s="8"/>
    </row>
    <row r="119" spans="3:3" s="7" customFormat="1" x14ac:dyDescent="0.3">
      <c r="C119" s="8"/>
    </row>
    <row r="120" spans="3:3" s="7" customFormat="1" x14ac:dyDescent="0.3">
      <c r="C120" s="8"/>
    </row>
    <row r="121" spans="3:3" s="7" customFormat="1" x14ac:dyDescent="0.3">
      <c r="C121" s="8"/>
    </row>
    <row r="122" spans="3:3" s="7" customFormat="1" x14ac:dyDescent="0.3">
      <c r="C122" s="8"/>
    </row>
    <row r="123" spans="3:3" s="7" customFormat="1" x14ac:dyDescent="0.3">
      <c r="C123" s="8"/>
    </row>
    <row r="124" spans="3:3" s="7" customFormat="1" x14ac:dyDescent="0.3"/>
  </sheetData>
  <mergeCells count="2">
    <mergeCell ref="A2:G2"/>
    <mergeCell ref="C3:G3"/>
  </mergeCells>
  <pageMargins left="0.70866141732283472" right="0.70866141732283472" top="0.74803149606299213" bottom="0.74803149606299213" header="0.31496062992125984" footer="0.31496062992125984"/>
  <pageSetup paperSize="9" scale="84" firstPageNumber="181" orientation="landscape" r:id="rId1"/>
  <headerFooter>
    <oddHeader xml:space="preserve">&amp;C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2017 год</vt:lpstr>
      <vt:lpstr>'2017 год'!Заголовки_для_печати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2018-05-04T03:45:23Z</dcterms:modified>
</cp:coreProperties>
</file>