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2780" yWindow="0" windowWidth="10956" windowHeight="12708"/>
  </bookViews>
  <sheets>
    <sheet name="Лист1" sheetId="1" r:id="rId1"/>
    <sheet name="Лист2" sheetId="2" r:id="rId2"/>
    <sheet name="Лист3" sheetId="3" r:id="rId3"/>
  </sheets>
  <calcPr calcId="144525"/>
</workbook>
</file>

<file path=xl/calcChain.xml><?xml version="1.0" encoding="utf-8"?>
<calcChain xmlns="http://schemas.openxmlformats.org/spreadsheetml/2006/main">
  <c r="F49" i="1" l="1"/>
  <c r="G55" i="1" l="1"/>
  <c r="H55" i="1"/>
  <c r="F55" i="1"/>
  <c r="E54" i="1"/>
  <c r="F54" i="1"/>
  <c r="G54" i="1"/>
  <c r="H54" i="1"/>
  <c r="C54" i="1"/>
  <c r="D54" i="1"/>
  <c r="F47" i="1"/>
  <c r="H36" i="1"/>
  <c r="G36" i="1"/>
  <c r="F36" i="1"/>
  <c r="E36" i="1"/>
  <c r="E14" i="1" l="1"/>
  <c r="G14" i="1"/>
  <c r="H14" i="1"/>
  <c r="G15" i="1" l="1"/>
  <c r="H15" i="1"/>
  <c r="H10" i="1" l="1"/>
  <c r="H11" i="1"/>
  <c r="H12" i="1"/>
  <c r="H13" i="1"/>
  <c r="H16" i="1"/>
  <c r="H18" i="1"/>
  <c r="H19" i="1"/>
  <c r="H21" i="1"/>
  <c r="H22" i="1"/>
  <c r="H23" i="1"/>
  <c r="H24" i="1"/>
  <c r="H25" i="1"/>
  <c r="H27" i="1"/>
  <c r="H28" i="1"/>
  <c r="H29" i="1"/>
  <c r="H30" i="1"/>
  <c r="H32" i="1"/>
  <c r="H34" i="1"/>
  <c r="H35" i="1"/>
  <c r="H37" i="1"/>
  <c r="H38" i="1"/>
  <c r="H39" i="1"/>
  <c r="H41" i="1"/>
  <c r="H42" i="1"/>
  <c r="H44" i="1"/>
  <c r="H45" i="1"/>
  <c r="H46" i="1"/>
  <c r="H47" i="1"/>
  <c r="H49" i="1"/>
  <c r="H50" i="1"/>
  <c r="H52" i="1"/>
  <c r="H53" i="1"/>
  <c r="G10" i="1"/>
  <c r="G11" i="1"/>
  <c r="G12" i="1"/>
  <c r="G13" i="1"/>
  <c r="G16" i="1"/>
  <c r="G18" i="1"/>
  <c r="G19" i="1"/>
  <c r="G21" i="1"/>
  <c r="G22" i="1"/>
  <c r="G23" i="1"/>
  <c r="G24" i="1"/>
  <c r="G25" i="1"/>
  <c r="G27" i="1"/>
  <c r="G28" i="1"/>
  <c r="G29" i="1"/>
  <c r="G30" i="1"/>
  <c r="G32" i="1"/>
  <c r="G34" i="1"/>
  <c r="G35" i="1"/>
  <c r="G37" i="1"/>
  <c r="G38" i="1"/>
  <c r="G39" i="1"/>
  <c r="G41" i="1"/>
  <c r="G42" i="1"/>
  <c r="G44" i="1"/>
  <c r="G45" i="1"/>
  <c r="G46" i="1"/>
  <c r="G47" i="1"/>
  <c r="G49" i="1"/>
  <c r="G50" i="1"/>
  <c r="G52" i="1"/>
  <c r="G53" i="1"/>
  <c r="F10" i="1" l="1"/>
  <c r="F11" i="1"/>
  <c r="F12" i="1"/>
  <c r="F13" i="1"/>
  <c r="F16" i="1"/>
  <c r="F18" i="1"/>
  <c r="F19" i="1"/>
  <c r="F21" i="1"/>
  <c r="F22" i="1"/>
  <c r="F23" i="1"/>
  <c r="F24" i="1"/>
  <c r="F25" i="1"/>
  <c r="F27" i="1"/>
  <c r="F28" i="1"/>
  <c r="F29" i="1"/>
  <c r="F30" i="1"/>
  <c r="F34" i="1"/>
  <c r="F35" i="1"/>
  <c r="F37" i="1"/>
  <c r="F38" i="1"/>
  <c r="F39" i="1"/>
  <c r="F41" i="1"/>
  <c r="F42" i="1"/>
  <c r="F44" i="1"/>
  <c r="F45" i="1"/>
  <c r="F46" i="1"/>
  <c r="F50" i="1"/>
  <c r="F52" i="1"/>
  <c r="F53" i="1"/>
  <c r="B9" i="1" l="1"/>
  <c r="C9" i="1"/>
  <c r="D9" i="1"/>
  <c r="H9" i="1" l="1"/>
  <c r="G9" i="1"/>
  <c r="E9" i="1"/>
  <c r="F9" i="1"/>
  <c r="D51" i="1"/>
  <c r="D26" i="1"/>
  <c r="D56" i="1" s="1"/>
  <c r="E10" i="1" l="1"/>
  <c r="E11" i="1"/>
  <c r="E12" i="1"/>
  <c r="E13" i="1"/>
  <c r="E16" i="1"/>
  <c r="E18" i="1"/>
  <c r="E19" i="1"/>
  <c r="E21" i="1"/>
  <c r="E22" i="1"/>
  <c r="E23" i="1"/>
  <c r="E24" i="1"/>
  <c r="E25" i="1"/>
  <c r="E27" i="1"/>
  <c r="E28" i="1"/>
  <c r="E29" i="1"/>
  <c r="E30" i="1"/>
  <c r="E32" i="1"/>
  <c r="E34" i="1"/>
  <c r="E35" i="1"/>
  <c r="E37" i="1"/>
  <c r="E38" i="1"/>
  <c r="E39" i="1"/>
  <c r="E41" i="1"/>
  <c r="E42" i="1"/>
  <c r="E44" i="1"/>
  <c r="E45" i="1"/>
  <c r="E46" i="1"/>
  <c r="E47" i="1"/>
  <c r="E49" i="1"/>
  <c r="E50" i="1"/>
  <c r="E52" i="1"/>
  <c r="E53" i="1"/>
  <c r="E55" i="1"/>
  <c r="B51" i="1"/>
  <c r="E51" i="1" s="1"/>
  <c r="B54" i="1"/>
  <c r="B48" i="1"/>
  <c r="D48" i="1"/>
  <c r="B43" i="1"/>
  <c r="B56" i="1" s="1"/>
  <c r="F56" i="1" s="1"/>
  <c r="D43" i="1"/>
  <c r="D40" i="1"/>
  <c r="B40" i="1"/>
  <c r="B26" i="1"/>
  <c r="E26" i="1" s="1"/>
  <c r="C48" i="1"/>
  <c r="C51" i="1"/>
  <c r="G51" i="1" s="1"/>
  <c r="C43" i="1"/>
  <c r="C40" i="1"/>
  <c r="B33" i="1"/>
  <c r="D33" i="1"/>
  <c r="C33" i="1"/>
  <c r="B31" i="1"/>
  <c r="D31" i="1"/>
  <c r="C31" i="1"/>
  <c r="B20" i="1"/>
  <c r="D20" i="1"/>
  <c r="C26" i="1"/>
  <c r="C20" i="1"/>
  <c r="B17" i="1"/>
  <c r="D17" i="1"/>
  <c r="C17" i="1"/>
  <c r="H26" i="1" l="1"/>
  <c r="C56" i="1"/>
  <c r="H56" i="1" s="1"/>
  <c r="H51" i="1"/>
  <c r="G31" i="1"/>
  <c r="H31" i="1"/>
  <c r="G40" i="1"/>
  <c r="H40" i="1"/>
  <c r="F40" i="1"/>
  <c r="G26" i="1"/>
  <c r="G56" i="1" s="1"/>
  <c r="F51" i="1"/>
  <c r="H17" i="1"/>
  <c r="G17" i="1"/>
  <c r="F17" i="1"/>
  <c r="G20" i="1"/>
  <c r="H20" i="1"/>
  <c r="F20" i="1"/>
  <c r="G33" i="1"/>
  <c r="H33" i="1"/>
  <c r="F33" i="1"/>
  <c r="H43" i="1"/>
  <c r="G43" i="1"/>
  <c r="F43" i="1"/>
  <c r="G48" i="1"/>
  <c r="H48" i="1"/>
  <c r="F48" i="1"/>
  <c r="F26" i="1"/>
  <c r="E48" i="1"/>
  <c r="E43" i="1"/>
  <c r="E40" i="1"/>
  <c r="E33" i="1"/>
  <c r="E31" i="1"/>
  <c r="E20" i="1"/>
  <c r="E17" i="1"/>
  <c r="E56" i="1" l="1"/>
</calcChain>
</file>

<file path=xl/sharedStrings.xml><?xml version="1.0" encoding="utf-8"?>
<sst xmlns="http://schemas.openxmlformats.org/spreadsheetml/2006/main" count="95" uniqueCount="93">
  <si>
    <t>тыс. рублей</t>
  </si>
  <si>
    <t>3. Национальная безопасность и правоохранительная деятельность</t>
  </si>
  <si>
    <t>4. Национальная экономика</t>
  </si>
  <si>
    <t>5.  Жилищно-коммунальное хозяйство</t>
  </si>
  <si>
    <t>6. Охрана окружающей среды</t>
  </si>
  <si>
    <t xml:space="preserve">7. Образование  </t>
  </si>
  <si>
    <t xml:space="preserve">8. Культура и кинематография </t>
  </si>
  <si>
    <t>10. Социальная политика</t>
  </si>
  <si>
    <t>11. Физическая культура и спорт</t>
  </si>
  <si>
    <t>12. Средства массовой информации</t>
  </si>
  <si>
    <t>13. Обслуживание государственного и муниципального долга</t>
  </si>
  <si>
    <t>ВСЕГО РАСХОДОВ</t>
  </si>
  <si>
    <t>5=4-2</t>
  </si>
  <si>
    <t>1003 "Социальное обеспечение населения"</t>
  </si>
  <si>
    <t>1004 "Охрана семьи и детства"</t>
  </si>
  <si>
    <t>1101 "Физическая культура"</t>
  </si>
  <si>
    <t>1102 "Массовый спорт"</t>
  </si>
  <si>
    <t>1201 "Телевидение и радиовещание"</t>
  </si>
  <si>
    <t>1202 "Периодическая печать и издательства"</t>
  </si>
  <si>
    <t>1301 "Обслуживание государственного внутреннего и муниципального долга"</t>
  </si>
  <si>
    <t>НАИМЕНОВАНИЕ РАСХОДОВ</t>
  </si>
  <si>
    <t xml:space="preserve"> Общегосударственные вопросы</t>
  </si>
  <si>
    <t>Отклонение</t>
  </si>
  <si>
    <t>к первоначальному плану</t>
  </si>
  <si>
    <t>к уточненному плану</t>
  </si>
  <si>
    <t xml:space="preserve">в абсолютном выражении </t>
  </si>
  <si>
    <t>%</t>
  </si>
  <si>
    <t>6=4/2*100</t>
  </si>
  <si>
    <t>7=4-3</t>
  </si>
  <si>
    <t>8=4/3*100</t>
  </si>
  <si>
    <t>0102 "Функционирование высшего должностного лица субъекта Российской Федерации и муниципального образования"</t>
  </si>
  <si>
    <t>0103 "Функционирование законодательных (представительных) органов государственной власти и представительных органов муниципальных образований"</t>
  </si>
  <si>
    <t>0104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</si>
  <si>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0106 "Обеспечение деятельности финансовых, налоговых и таможенных органов и органов финансового (финансово-бюджетного) надзора"</t>
  </si>
  <si>
    <t>0111 "Резервные фонды"</t>
  </si>
  <si>
    <t>0113 "Другие общегосударственные вопросы"</t>
  </si>
  <si>
    <t>0309 "Защита населения и территории от чрезвычайных ситуаций природного и техногенного характера, гражданская оборона"</t>
  </si>
  <si>
    <t>0314 "Другие вопросы в области национальной безопасности и правоохранительной деятельности"</t>
  </si>
  <si>
    <t>0401 "Общеэкономические вопросы"</t>
  </si>
  <si>
    <t>0405 "Сельское хозяйство и рыболовство"</t>
  </si>
  <si>
    <t>0408 "Транспорт"</t>
  </si>
  <si>
    <t>0409 "Дорожное хозяйство (дорожные фонды)"</t>
  </si>
  <si>
    <t>0412 "Другие вопросы в области национальной экономики"</t>
  </si>
  <si>
    <t>0501 "Жилищное хозяйство"</t>
  </si>
  <si>
    <t>0502 "Коммунальное хозяйство"</t>
  </si>
  <si>
    <t>0503 "Благоустройство"</t>
  </si>
  <si>
    <t>0605 "Другие вопросы в области охраны окружающей среды"</t>
  </si>
  <si>
    <t>0701 "Дошкольное образование"</t>
  </si>
  <si>
    <t>0702 "Общее образование"</t>
  </si>
  <si>
    <t>0705 "Профессиональная подготовка, переподготовка и повышение квалификации"</t>
  </si>
  <si>
    <t>0707 "Молодежная политика"</t>
  </si>
  <si>
    <t>0709 "Другие вопросы в области образования"</t>
  </si>
  <si>
    <t>0801 "Культура"</t>
  </si>
  <si>
    <t>0804 "Другие вопросы в области культуры, кинематографии"</t>
  </si>
  <si>
    <t>1001 "Пенсионное обеспечение"</t>
  </si>
  <si>
    <t>РАСПРЕДЕЛЕНИЕ</t>
  </si>
  <si>
    <r>
      <t>1006</t>
    </r>
    <r>
      <rPr>
        <b/>
        <sz val="12"/>
        <color indexed="8"/>
        <rFont val="Times New Roman"/>
        <family val="1"/>
        <charset val="204"/>
      </rPr>
      <t xml:space="preserve"> </t>
    </r>
    <r>
      <rPr>
        <sz val="12"/>
        <color indexed="8"/>
        <rFont val="Times New Roman"/>
        <family val="1"/>
        <charset val="204"/>
      </rPr>
      <t>"Другие вопросы в области социальной политики"</t>
    </r>
  </si>
  <si>
    <t>0505 "Другие вопросы в области жилищно-коммунального хозяйства"</t>
  </si>
  <si>
    <t>расходов бюджета муниципального образования "Холмский городской округ" за 2017 год</t>
  </si>
  <si>
    <t>Первоначальный план на 2017 год</t>
  </si>
  <si>
    <t>Уточненый план на 2017 год</t>
  </si>
  <si>
    <t>Исполнено за 2017 год</t>
  </si>
  <si>
    <t>0107 "Обеспечение проведения выборов и референдумов"</t>
  </si>
  <si>
    <t>0703 "Дополнительное образование детей"</t>
  </si>
  <si>
    <t>Фактическое исполнение выше первоначального плана на 11 358,3 тыс. рублей за счет увеличения норматива на содержание органов местного самоуправления. При формировании бюджета норматив составлял 12,1%, при исполнении бюджета - 12,48 %. Средства направлены на содержание администрации, функциональных и территориальных органов местного самоуправления</t>
  </si>
  <si>
    <t xml:space="preserve"> Фактическое исполнение выше первоначальных плановых ассигнований на 125 889,2 тыс. рублей за счет увеличения средств областного бюджета и обеспечение софинансирования местного бюджета по следующим мероприятиям: -  переселение граждан из аварийного жилищного фонда; - строительство подпорных стенок в рамках сейсмоусиления, - капитальный ремонт МКД, - ликвидация последствий пожара по адресу г. Холмск, ул. Первомайская, 2. </t>
  </si>
  <si>
    <t>Резервный фонд администрации Холмского городского округа распределяется на основании распоряжений администрации по главным распорядителям бюджетных средствв сооветствии с постановлением администрации от 10.01.2012г. №2 «О Порядке расходования средств резервного фонда Администрации муниципального образования «Холмский городской округ».</t>
  </si>
  <si>
    <t>Фактическое исполнение выше первоначального плана на 141,7 тыс. рублей за счет увеличения норматива на содержание органов местного самоуправления. При формировании бюджета норматив составлял 12,1%, при исполнении бюджета - 12,48. Средства направлены на денежное содержание главы муниципального образования.</t>
  </si>
  <si>
    <t>Фактическое исполнение выше первоначального плана на 388,8 тыс. рублей за счет увеличения норматива на содержание органов местного самоуправления. При формировании бюджета норматив составлял 12,1%, при исполнении бюджета - 12,48 %. Средства направлены на содержание и повышение уровня квалификации аппарата Собрания.</t>
  </si>
  <si>
    <t>Фактическое исполнение выше первоначального плана на 740,1 тыс. рублей в связи с  назначением дополнительных выборов депутата Собрания Холмского городского округа пятого созыва по одномандатному избирательному округу №3.</t>
  </si>
  <si>
    <t xml:space="preserve">Фактическое исполнение выше первоначальных плановых ассигнований на 8 555,6 тыс. рублей, в связи с увеличением бюджетных ассигнований на содержание МКУ "Управление по делам ГО и ЧС Холмского городского округа" и выделением средств резервного фонда администрации на пополнение резерва материальных ресурсов. </t>
  </si>
  <si>
    <t>Фактическое исполнение выше первоначальных плановых ассигнований на 22 742,8 тыс. рублей за счет увеличения объемов субсидии на частичное возмещение затрат по осуществлению пассажирских перевозок по социально значимым маршрутам,  увеличением денежных средств на оплату предоставленных услуг за льготную перевозку школьников, а также приобретением автобусов в количестве 17 штук на условиях лизинга</t>
  </si>
  <si>
    <t xml:space="preserve"> Фактическое исполнение выше первоначальных плановых ассигнований на 226 488,4 тыс. рублей за счет увеличения средств областного бюджета и обеспечения софинансирования местного бюджета по следующим мероприятиям: -  строительство инженерной и транспортной инфраструктуры под строительство жилых домов (ул. Некрасова),  - капитальные ремонты систем водоснабжения, водоотведения, теплоснабжения, котельных и бойлерных округа, - компенсация затрат и недополученных доходов в сфере жилищно-коммунального хозяйства. Произведена предоплата по объекту "Строительство очистных сооружений на р. Малка"</t>
  </si>
  <si>
    <t xml:space="preserve">Фактическое исполнение выше первоначальных плановых ассигнований на 127,2 тыс. рублей. Средства направлены на: - маркшейдрский замер склада отходов Чеховского ЦБЗ,
- корректировку ПД «Расчистка участка русла р. Рудановского в с. Чехов» 
</t>
  </si>
  <si>
    <t>Фактическое исполнение выше первоначальных плановых ассигнований на 62 033,7 тыс. рублей за счет увеличения средств областной субсидии на развитие образования и софинансирования средств местного бюджета. Проведены: капитальный ремонт МБОУ СОШ с. Костромское, капитальный ремонт МАОУ СОШ с. Яблочное ( фасад здания), капитальный ремонт  фасада здания лицея «Надежда»,  установку ограждений МАОУ СОШ с. Яблочное,  МАОУ СОШ с. Чапланово, ограждение территории, прилегающей к зданию лицея «Надежда»</t>
  </si>
  <si>
    <t>Фактическое исполнение выше первоначальных плановых ассигнований на 31 313,4 тыс. рублей связано с увеличением заработной платы с 01.07.2017 г., обеспечением контрольного уровня заработной платы педагогическим работникам в соответствии с майскими Указами Президента, оплата проезда к месту отдыха и обратно.</t>
  </si>
  <si>
    <t>Фактическое исполнение выше первоначальных плановых ассигнований на 187,8 тыс. рублей за счет оплаты курсовой подготовки по фактически проведенным расходам</t>
  </si>
  <si>
    <t>Фактическое исполнение выше первоначальных плановых ассигнований на 5 146,3 тыс. рублей в связи с увеличением средств на содержание прочих учреждений образования, пробретение материальных ресурсов для подготовки образовательных учреждений к новому учебному году.</t>
  </si>
  <si>
    <t>Фактическое исполнение выше первоначального плана на 1 675,8 тыс. рублей за счет увеличения норматива на содержание органов местного самоуправления. При формировании бюджета норматив составлял 12,1%, при исполнении бюджета - 12,48. Средства направлены на денежное содержание аппарата упраления культуры, а также на компесационные выплаты при увольнении</t>
  </si>
  <si>
    <t>Фактическое исполнение ниже первоначального плана на 16 444,9 тыс. рублей за счет снижения финансовой помощи в части компенсации родительской платы и выплат приемным родителям в соотвтетствии с контингентом детей</t>
  </si>
  <si>
    <t>Фактическое исполнение  по данному подразделу связано выделением дополнительных средств субсидии областного бюджета на создание доступной среды, перераспределением бюджетных ассигнований в рамках обеспечения доступной среды с подраздела 0501, а также выделением средств резервного фонда администрации на выплаты материальной помощи, пострадавшим при пожаре по адресу г. Холмск, ул. Первомайская 2</t>
  </si>
  <si>
    <t xml:space="preserve">Фактическое исполнение выше первоначального плана на 4 762,4 тыс. рублей, в связи с увеличением объемов муниципального задания </t>
  </si>
  <si>
    <t>Фактическое исполнение выше первоначального плана на 673,7 тыс. рублей связано с выделением дополнительных средств местного бюджета на проведение и участие в соревнованиях</t>
  </si>
  <si>
    <t>Фактическое исполнение ниже первоначального плана на 416,4 тыс. рублей в связи с  оплатой процентов по привлеченному бюджетному кредиту в сооответсвии с заключенным соглашением. Бюджетные ассигнования перераспределены на другие подразделы бюджетной классификации.</t>
  </si>
  <si>
    <t xml:space="preserve">Фактическое исполнение выше первоначальных плановых ассигнований 6 408,1тыс. рублей за счет выделения средств субсидии областного бюджета на софинансирование мероприятий муниципальных программ по поддержке и развитию субъектов малого и среднего предпринимательства </t>
  </si>
  <si>
    <t>Фактическое исполнение выше первоначальных плановых ассигнований за счет увеличения денежных средств на приобретение  оборудования видеонаблюдения  в рамках реализации АПК "Безопасный город", а также приобретением металлоискателей на объекты социально-культурной сферы</t>
  </si>
  <si>
    <t>Фактическое исполнение по данному подразделу выше первоначального плана на 27 403,4 тыс. рублей за счет дополнительных налоговых и неналоговых поступлений. Средства направлены на приобретение имущества в муниципальную собственность ( ул. Советская, д.88, ул. Железнодорожная ), ремонт здания по ул. Советская, д. 123, оплату исполнительных листов.</t>
  </si>
  <si>
    <t>Фактическое исполнение ниже первоначальных плановых ассигнований на 11 634,3 тыс. рублей за счет снижения финансовой помощи областного бюджета на поддержку животноводства в личных подсобных хозяйствах, а также корректировкой бюджетных ассигнований в сумме 7 637,0 тыс. рублей на раздел 0502.</t>
  </si>
  <si>
    <t>Фактическое исполнение выше первоначальных плановых ассигнований на 129 070,2 тыс. рублей за счет увеличения средств финансовой помощи областного бюджета для проведения ремонта объектов дорожного хозяйства, а также за счет остатков дорожного фонда 2016 года.</t>
  </si>
  <si>
    <t xml:space="preserve"> Фактическое исполнение выше первоначальных плановых ассигнований на 50 256,3 тыс. рублей связано с увеличением финансовой помощи вышестоящего бюджета на благоустройство дворовых территорий многоквартиных домов, направлением средств местного бюджета на благоустройство округа,  а также на оплату исполнительного листа.</t>
  </si>
  <si>
    <t>Фактическое исполнение выше первоначальных плановых ассигнований на 36 282,6 тыс. рублей связано с обеспечением контрольного уровня заработной платы  работникам культуры в соответствии с майскими Указами Президента, оплатой проезда к месту отдыха и обратно.</t>
  </si>
  <si>
    <t>Фактическое исполнение ниже первоначального плана на 2 143,9 тыс. рублей за счет снижения обращений семей, имеющих детей-инвалидов за компенсационными выплатами</t>
  </si>
  <si>
    <t>Причины отклонения от первоначального плана (свыше или менее 5%)</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</si>
</sst>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
  </numFmts>
  <fonts count="9" x14ac:knownFonts="1">
    <font>
      <sz val="11"/>
      <color theme="1"/>
      <name val="Calibri"/>
      <family val="2"/>
      <charset val="204"/>
      <scheme val="minor"/>
    </font>
    <font>
      <sz val="10"/>
      <name val="Arial"/>
      <family val="2"/>
      <charset val="204"/>
    </font>
    <font>
      <sz val="10"/>
      <name val="Arial"/>
      <family val="2"/>
      <charset val="204"/>
    </font>
    <font>
      <sz val="12"/>
      <name val="Times New Roman"/>
      <family val="1"/>
      <charset val="204"/>
    </font>
    <font>
      <b/>
      <sz val="12"/>
      <color indexed="8"/>
      <name val="Times New Roman"/>
      <family val="1"/>
      <charset val="204"/>
    </font>
    <font>
      <sz val="12"/>
      <color indexed="8"/>
      <name val="Times New Roman"/>
      <family val="1"/>
      <charset val="204"/>
    </font>
    <font>
      <b/>
      <sz val="12"/>
      <name val="Times New Roman"/>
      <family val="1"/>
      <charset val="204"/>
    </font>
    <font>
      <b/>
      <sz val="12"/>
      <color theme="1"/>
      <name val="Times New Roman"/>
      <family val="1"/>
      <charset val="204"/>
    </font>
    <font>
      <sz val="12"/>
      <color theme="1"/>
      <name val="Times New Roman"/>
      <family val="1"/>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5">
    <xf numFmtId="0" fontId="0" fillId="0" borderId="0"/>
    <xf numFmtId="0" fontId="1" fillId="0" borderId="0"/>
    <xf numFmtId="0" fontId="2" fillId="0" borderId="0" applyNumberFormat="0" applyFont="0" applyFill="0" applyBorder="0" applyAlignment="0" applyProtection="0">
      <alignment vertical="top"/>
    </xf>
    <xf numFmtId="9" fontId="2" fillId="0" borderId="0" applyFont="0" applyFill="0" applyBorder="0" applyAlignment="0" applyProtection="0"/>
    <xf numFmtId="0" fontId="1" fillId="0" borderId="0"/>
  </cellStyleXfs>
  <cellXfs count="76">
    <xf numFmtId="0" fontId="0" fillId="0" borderId="0" xfId="0"/>
    <xf numFmtId="0" fontId="7" fillId="0" borderId="1" xfId="2" applyNumberFormat="1" applyFont="1" applyFill="1" applyBorder="1" applyAlignment="1" applyProtection="1">
      <alignment horizontal="left" vertical="center" wrapText="1"/>
    </xf>
    <xf numFmtId="0" fontId="7" fillId="0" borderId="1" xfId="2" applyFont="1" applyFill="1" applyBorder="1" applyAlignment="1">
      <alignment wrapText="1"/>
    </xf>
    <xf numFmtId="0" fontId="7" fillId="0" borderId="1" xfId="2" applyFont="1" applyFill="1" applyBorder="1" applyAlignment="1">
      <alignment horizontal="left" vertical="center" wrapText="1"/>
    </xf>
    <xf numFmtId="0" fontId="7" fillId="0" borderId="1" xfId="2" applyNumberFormat="1" applyFont="1" applyFill="1" applyBorder="1" applyAlignment="1" applyProtection="1">
      <alignment vertical="center" wrapText="1"/>
    </xf>
    <xf numFmtId="49" fontId="7" fillId="0" borderId="1" xfId="2" applyNumberFormat="1" applyFont="1" applyFill="1" applyBorder="1" applyAlignment="1" applyProtection="1">
      <alignment vertical="top" wrapText="1"/>
    </xf>
    <xf numFmtId="49" fontId="7" fillId="0" borderId="1" xfId="2" applyNumberFormat="1" applyFont="1" applyFill="1" applyBorder="1" applyAlignment="1" applyProtection="1">
      <alignment horizontal="center" vertical="top" wrapText="1"/>
    </xf>
    <xf numFmtId="164" fontId="8" fillId="0" borderId="1" xfId="2" applyNumberFormat="1" applyFont="1" applyFill="1" applyBorder="1" applyAlignment="1" applyProtection="1">
      <alignment horizontal="center" wrapText="1"/>
    </xf>
    <xf numFmtId="164" fontId="7" fillId="0" borderId="1" xfId="2" applyNumberFormat="1" applyFont="1" applyFill="1" applyBorder="1" applyAlignment="1" applyProtection="1">
      <alignment horizontal="center" wrapText="1"/>
    </xf>
    <xf numFmtId="164" fontId="8" fillId="0" borderId="1" xfId="2" applyNumberFormat="1" applyFont="1" applyFill="1" applyBorder="1" applyAlignment="1">
      <alignment horizontal="center" wrapText="1"/>
    </xf>
    <xf numFmtId="164" fontId="7" fillId="0" borderId="1" xfId="2" applyNumberFormat="1" applyFont="1" applyFill="1" applyBorder="1" applyAlignment="1">
      <alignment horizontal="center" wrapText="1"/>
    </xf>
    <xf numFmtId="164" fontId="7" fillId="0" borderId="1" xfId="2" applyNumberFormat="1" applyFont="1" applyFill="1" applyBorder="1" applyAlignment="1" applyProtection="1">
      <alignment horizontal="center" vertical="top"/>
    </xf>
    <xf numFmtId="164" fontId="6" fillId="0" borderId="1" xfId="2" applyNumberFormat="1" applyFont="1" applyFill="1" applyBorder="1" applyAlignment="1" applyProtection="1">
      <alignment horizontal="center" wrapText="1"/>
    </xf>
    <xf numFmtId="0" fontId="3" fillId="0" borderId="0" xfId="2" applyNumberFormat="1" applyFont="1" applyFill="1" applyBorder="1" applyAlignment="1" applyProtection="1">
      <alignment vertical="top" wrapText="1"/>
    </xf>
    <xf numFmtId="3" fontId="3" fillId="0" borderId="0" xfId="2" applyNumberFormat="1" applyFont="1" applyFill="1" applyBorder="1" applyAlignment="1" applyProtection="1">
      <alignment horizontal="center" vertical="top" wrapText="1"/>
    </xf>
    <xf numFmtId="164" fontId="3" fillId="0" borderId="0" xfId="2" applyNumberFormat="1" applyFont="1" applyFill="1" applyBorder="1" applyAlignment="1" applyProtection="1">
      <alignment vertical="top" wrapText="1"/>
    </xf>
    <xf numFmtId="3" fontId="3" fillId="0" borderId="0" xfId="2" applyNumberFormat="1" applyFont="1" applyFill="1" applyBorder="1" applyAlignment="1" applyProtection="1">
      <alignment vertical="top"/>
    </xf>
    <xf numFmtId="0" fontId="5" fillId="0" borderId="1" xfId="2" applyFont="1" applyFill="1" applyBorder="1" applyAlignment="1">
      <alignment wrapText="1"/>
    </xf>
    <xf numFmtId="0" fontId="7" fillId="0" borderId="1" xfId="2" applyNumberFormat="1" applyFont="1" applyFill="1" applyBorder="1" applyAlignment="1" applyProtection="1">
      <alignment horizontal="left" vertical="top"/>
    </xf>
    <xf numFmtId="164" fontId="8" fillId="0" borderId="1" xfId="2" applyNumberFormat="1" applyFont="1" applyFill="1" applyBorder="1" applyAlignment="1">
      <alignment horizontal="center" vertical="top" wrapText="1"/>
    </xf>
    <xf numFmtId="164" fontId="8" fillId="0" borderId="1" xfId="2" applyNumberFormat="1" applyFont="1" applyFill="1" applyBorder="1" applyAlignment="1" applyProtection="1">
      <alignment horizontal="center" vertical="top" wrapText="1"/>
    </xf>
    <xf numFmtId="0" fontId="7" fillId="0" borderId="1" xfId="2" applyFont="1" applyFill="1" applyBorder="1" applyAlignment="1">
      <alignment vertical="top" wrapText="1"/>
    </xf>
    <xf numFmtId="164" fontId="7" fillId="0" borderId="1" xfId="2" applyNumberFormat="1" applyFont="1" applyFill="1" applyBorder="1" applyAlignment="1">
      <alignment horizontal="center"/>
    </xf>
    <xf numFmtId="0" fontId="5" fillId="0" borderId="1" xfId="2" applyFont="1" applyFill="1" applyBorder="1" applyAlignment="1">
      <alignment vertical="top" wrapText="1"/>
    </xf>
    <xf numFmtId="164" fontId="3" fillId="0" borderId="1" xfId="2" applyNumberFormat="1" applyFont="1" applyFill="1" applyBorder="1" applyAlignment="1" applyProtection="1">
      <alignment horizontal="center" wrapText="1"/>
    </xf>
    <xf numFmtId="164" fontId="3" fillId="0" borderId="1" xfId="2" applyNumberFormat="1" applyFont="1" applyFill="1" applyBorder="1" applyAlignment="1" applyProtection="1">
      <alignment horizontal="center" vertical="top" wrapText="1"/>
    </xf>
    <xf numFmtId="164" fontId="3" fillId="0" borderId="1" xfId="2" applyNumberFormat="1" applyFont="1" applyFill="1" applyBorder="1" applyAlignment="1">
      <alignment horizontal="center"/>
    </xf>
    <xf numFmtId="164" fontId="6" fillId="0" borderId="1" xfId="2" applyNumberFormat="1" applyFont="1" applyFill="1" applyBorder="1" applyAlignment="1" applyProtection="1">
      <alignment horizontal="center" vertical="top"/>
    </xf>
    <xf numFmtId="164" fontId="6" fillId="0" borderId="1" xfId="2" applyNumberFormat="1" applyFont="1" applyFill="1" applyBorder="1" applyAlignment="1">
      <alignment horizontal="center" wrapText="1"/>
    </xf>
    <xf numFmtId="0" fontId="8" fillId="0" borderId="0" xfId="0" applyFont="1"/>
    <xf numFmtId="165" fontId="5" fillId="0" borderId="1" xfId="0" applyNumberFormat="1" applyFont="1" applyFill="1" applyBorder="1" applyAlignment="1" applyProtection="1">
      <alignment horizontal="center" vertical="center" wrapText="1"/>
    </xf>
    <xf numFmtId="0" fontId="7" fillId="0" borderId="1" xfId="2" applyNumberFormat="1" applyFont="1" applyFill="1" applyBorder="1" applyAlignment="1" applyProtection="1">
      <alignment horizontal="center" vertical="center" wrapText="1"/>
    </xf>
    <xf numFmtId="3" fontId="7" fillId="0" borderId="1" xfId="2" applyNumberFormat="1" applyFont="1" applyFill="1" applyBorder="1" applyAlignment="1" applyProtection="1">
      <alignment horizontal="center" vertical="center" wrapText="1"/>
    </xf>
    <xf numFmtId="3" fontId="6" fillId="0" borderId="1" xfId="2" applyNumberFormat="1" applyFont="1" applyFill="1" applyBorder="1" applyAlignment="1" applyProtection="1">
      <alignment horizontal="center" vertical="top" wrapText="1"/>
    </xf>
    <xf numFmtId="3" fontId="7" fillId="0" borderId="1" xfId="2" applyNumberFormat="1" applyFont="1" applyFill="1" applyBorder="1" applyAlignment="1" applyProtection="1">
      <alignment horizontal="center" vertical="top" wrapText="1"/>
    </xf>
    <xf numFmtId="164" fontId="7" fillId="0" borderId="1" xfId="2" applyNumberFormat="1" applyFont="1" applyFill="1" applyBorder="1" applyAlignment="1" applyProtection="1">
      <alignment horizontal="center" vertical="top" wrapText="1"/>
    </xf>
    <xf numFmtId="0" fontId="8" fillId="0" borderId="1" xfId="0" applyFont="1" applyBorder="1"/>
    <xf numFmtId="0" fontId="8" fillId="0" borderId="1" xfId="0" applyFont="1" applyBorder="1" applyAlignment="1">
      <alignment wrapText="1"/>
    </xf>
    <xf numFmtId="164" fontId="6" fillId="0" borderId="1" xfId="2" applyNumberFormat="1" applyFont="1" applyFill="1" applyBorder="1" applyAlignment="1" applyProtection="1">
      <alignment horizontal="center" vertical="top" wrapText="1"/>
    </xf>
    <xf numFmtId="0" fontId="8" fillId="0" borderId="1" xfId="0" applyFont="1" applyBorder="1" applyAlignment="1">
      <alignment vertical="top" wrapText="1"/>
    </xf>
    <xf numFmtId="0" fontId="7" fillId="0" borderId="1" xfId="2" applyNumberFormat="1" applyFont="1" applyFill="1" applyBorder="1" applyAlignment="1" applyProtection="1">
      <alignment horizontal="left" vertical="top" wrapText="1"/>
    </xf>
    <xf numFmtId="164" fontId="6" fillId="0" borderId="1" xfId="2" applyNumberFormat="1" applyFont="1" applyFill="1" applyBorder="1" applyAlignment="1">
      <alignment horizontal="center"/>
    </xf>
    <xf numFmtId="164" fontId="3" fillId="0" borderId="1" xfId="2" applyNumberFormat="1" applyFont="1" applyFill="1" applyBorder="1" applyAlignment="1">
      <alignment horizontal="center" vertical="top"/>
    </xf>
    <xf numFmtId="164" fontId="3" fillId="0" borderId="1" xfId="2" applyNumberFormat="1" applyFont="1" applyFill="1" applyBorder="1" applyAlignment="1">
      <alignment horizontal="center" vertical="top" wrapText="1"/>
    </xf>
    <xf numFmtId="164" fontId="8" fillId="0" borderId="1" xfId="2" applyNumberFormat="1" applyFont="1" applyFill="1" applyBorder="1" applyAlignment="1" applyProtection="1">
      <alignment horizontal="center" vertical="top"/>
    </xf>
    <xf numFmtId="164" fontId="3" fillId="0" borderId="1" xfId="2" applyNumberFormat="1" applyFont="1" applyFill="1" applyBorder="1" applyAlignment="1" applyProtection="1">
      <alignment horizontal="center" vertical="top"/>
    </xf>
    <xf numFmtId="0" fontId="8" fillId="0" borderId="1" xfId="2" applyFont="1" applyFill="1" applyBorder="1" applyAlignment="1">
      <alignment vertical="top" wrapText="1"/>
    </xf>
    <xf numFmtId="164" fontId="8" fillId="0" borderId="1" xfId="2" applyNumberFormat="1" applyFont="1" applyFill="1" applyBorder="1" applyAlignment="1">
      <alignment horizontal="center" vertical="top"/>
    </xf>
    <xf numFmtId="165" fontId="3" fillId="0" borderId="1" xfId="2" applyNumberFormat="1" applyFont="1" applyFill="1" applyBorder="1" applyAlignment="1">
      <alignment horizontal="center" vertical="top" wrapText="1"/>
    </xf>
    <xf numFmtId="165" fontId="8" fillId="0" borderId="1" xfId="2" applyNumberFormat="1" applyFont="1" applyFill="1" applyBorder="1" applyAlignment="1">
      <alignment horizontal="center" vertical="top" wrapText="1"/>
    </xf>
    <xf numFmtId="165" fontId="3" fillId="0" borderId="1" xfId="2" applyNumberFormat="1" applyFont="1" applyFill="1" applyBorder="1" applyAlignment="1">
      <alignment horizontal="center" vertical="top"/>
    </xf>
    <xf numFmtId="2" fontId="5" fillId="0" borderId="1" xfId="2" applyNumberFormat="1" applyFont="1" applyFill="1" applyBorder="1" applyAlignment="1">
      <alignment vertical="top" wrapText="1"/>
    </xf>
    <xf numFmtId="0" fontId="5" fillId="0" borderId="1" xfId="2" applyFont="1" applyFill="1" applyBorder="1" applyAlignment="1">
      <alignment horizontal="left" vertical="top" wrapText="1"/>
    </xf>
    <xf numFmtId="0" fontId="8" fillId="0" borderId="1" xfId="0" applyFont="1" applyFill="1" applyBorder="1" applyAlignment="1">
      <alignment vertical="top" wrapText="1"/>
    </xf>
    <xf numFmtId="164" fontId="3" fillId="0" borderId="1" xfId="2" applyNumberFormat="1" applyFont="1" applyFill="1" applyBorder="1" applyAlignment="1">
      <alignment horizontal="center" wrapText="1"/>
    </xf>
    <xf numFmtId="0" fontId="8" fillId="0" borderId="1" xfId="0" applyFont="1" applyFill="1" applyBorder="1" applyAlignment="1">
      <alignment wrapText="1"/>
    </xf>
    <xf numFmtId="49" fontId="5" fillId="0" borderId="1" xfId="2" applyNumberFormat="1" applyFont="1" applyFill="1" applyBorder="1" applyAlignment="1">
      <alignment vertical="top" wrapText="1"/>
    </xf>
    <xf numFmtId="164" fontId="7" fillId="0" borderId="1" xfId="2" applyNumberFormat="1" applyFont="1" applyFill="1" applyBorder="1" applyAlignment="1" applyProtection="1">
      <alignment horizontal="center"/>
    </xf>
    <xf numFmtId="2" fontId="8" fillId="0" borderId="1" xfId="2" applyNumberFormat="1" applyFont="1" applyFill="1" applyBorder="1" applyAlignment="1" applyProtection="1">
      <alignment horizontal="center" vertical="top"/>
    </xf>
    <xf numFmtId="165" fontId="8" fillId="0" borderId="1" xfId="2" applyNumberFormat="1" applyFont="1" applyFill="1" applyBorder="1" applyAlignment="1" applyProtection="1">
      <alignment horizontal="center" vertical="top"/>
    </xf>
    <xf numFmtId="0" fontId="6" fillId="0" borderId="0" xfId="2" applyNumberFormat="1" applyFont="1" applyFill="1" applyBorder="1" applyAlignment="1" applyProtection="1">
      <alignment horizontal="center" vertical="top"/>
    </xf>
    <xf numFmtId="3" fontId="3" fillId="0" borderId="0" xfId="2" applyNumberFormat="1" applyFont="1" applyFill="1" applyBorder="1" applyAlignment="1" applyProtection="1">
      <alignment vertical="center" wrapText="1"/>
    </xf>
    <xf numFmtId="0" fontId="3" fillId="0" borderId="0" xfId="0" applyFont="1" applyAlignment="1">
      <alignment vertical="center" wrapText="1"/>
    </xf>
    <xf numFmtId="165" fontId="5" fillId="0" borderId="1" xfId="0" applyNumberFormat="1" applyFont="1" applyFill="1" applyBorder="1" applyAlignment="1" applyProtection="1">
      <alignment horizontal="center" vertical="center" wrapText="1"/>
    </xf>
    <xf numFmtId="0" fontId="3" fillId="0" borderId="1" xfId="0" applyFont="1" applyBorder="1" applyAlignment="1">
      <alignment wrapText="1"/>
    </xf>
    <xf numFmtId="3" fontId="3" fillId="0" borderId="1" xfId="2" applyNumberFormat="1" applyFont="1" applyFill="1" applyBorder="1" applyAlignment="1" applyProtection="1">
      <alignment horizontal="center" vertical="top"/>
    </xf>
    <xf numFmtId="0" fontId="3" fillId="0" borderId="1" xfId="0" applyFont="1" applyBorder="1" applyAlignment="1">
      <alignment horizontal="center" vertical="top"/>
    </xf>
    <xf numFmtId="0" fontId="3" fillId="0" borderId="1" xfId="2" applyNumberFormat="1" applyFont="1" applyFill="1" applyBorder="1" applyAlignment="1" applyProtection="1">
      <alignment horizontal="center" vertical="top"/>
    </xf>
    <xf numFmtId="0" fontId="8" fillId="0" borderId="1" xfId="2" applyNumberFormat="1" applyFont="1" applyFill="1" applyBorder="1" applyAlignment="1" applyProtection="1">
      <alignment horizontal="center" vertical="center" wrapText="1"/>
    </xf>
    <xf numFmtId="0" fontId="5" fillId="0" borderId="1" xfId="4" applyFont="1" applyFill="1" applyBorder="1" applyAlignment="1">
      <alignment horizontal="center" vertical="center" wrapText="1"/>
    </xf>
    <xf numFmtId="0" fontId="3" fillId="0" borderId="1" xfId="0" applyFont="1" applyBorder="1" applyAlignment="1">
      <alignment horizontal="center" wrapText="1"/>
    </xf>
    <xf numFmtId="3" fontId="3" fillId="0" borderId="1" xfId="2" applyNumberFormat="1" applyFont="1" applyFill="1" applyBorder="1" applyAlignment="1" applyProtection="1">
      <alignment horizontal="center" vertical="center" wrapText="1"/>
    </xf>
    <xf numFmtId="3" fontId="8" fillId="0" borderId="1" xfId="2" applyNumberFormat="1" applyFont="1" applyFill="1" applyBorder="1" applyAlignment="1" applyProtection="1">
      <alignment horizontal="center" vertical="center" wrapText="1"/>
    </xf>
    <xf numFmtId="0" fontId="3" fillId="0" borderId="1" xfId="0" applyFont="1" applyBorder="1" applyAlignment="1">
      <alignment vertical="top"/>
    </xf>
    <xf numFmtId="0" fontId="3" fillId="0" borderId="2" xfId="2" applyNumberFormat="1" applyFont="1" applyFill="1" applyBorder="1" applyAlignment="1" applyProtection="1">
      <alignment horizontal="right" vertical="top"/>
    </xf>
    <xf numFmtId="0" fontId="0" fillId="0" borderId="2" xfId="0" applyBorder="1" applyAlignment="1">
      <alignment horizontal="right" vertical="top"/>
    </xf>
  </cellXfs>
  <cellStyles count="5">
    <cellStyle name="Обычный" xfId="0" builtinId="0"/>
    <cellStyle name="Обычный 2" xfId="1"/>
    <cellStyle name="Обычный_Исполнение бюджета 2004 " xfId="4"/>
    <cellStyle name="Обычный_ПРИЛОЖЕНИЕ 5" xfId="2"/>
    <cellStyle name="Процентный 2"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6"/>
  <sheetViews>
    <sheetView tabSelected="1" topLeftCell="A40" zoomScaleNormal="100" workbookViewId="0">
      <selection activeCell="H42" sqref="H42"/>
    </sheetView>
  </sheetViews>
  <sheetFormatPr defaultRowHeight="15.6" x14ac:dyDescent="0.3"/>
  <cols>
    <col min="1" max="1" width="28.44140625" style="29" customWidth="1"/>
    <col min="2" max="2" width="12.5546875" style="29" customWidth="1"/>
    <col min="3" max="3" width="15" style="29" customWidth="1"/>
    <col min="4" max="4" width="13.109375" style="29" bestFit="1" customWidth="1"/>
    <col min="5" max="5" width="15.44140625" style="29" customWidth="1"/>
    <col min="6" max="6" width="14" style="29" customWidth="1"/>
    <col min="7" max="7" width="13.109375" style="29" bestFit="1" customWidth="1"/>
    <col min="8" max="8" width="11.88671875" style="29" customWidth="1"/>
    <col min="9" max="9" width="44.21875" style="29" customWidth="1"/>
    <col min="10" max="16384" width="8.88671875" style="29"/>
  </cols>
  <sheetData>
    <row r="1" spans="1:9" x14ac:dyDescent="0.3">
      <c r="F1" s="61"/>
      <c r="G1" s="62"/>
      <c r="H1" s="62"/>
    </row>
    <row r="2" spans="1:9" x14ac:dyDescent="0.3">
      <c r="A2" s="60" t="s">
        <v>55</v>
      </c>
      <c r="B2" s="60"/>
      <c r="C2" s="60"/>
      <c r="D2" s="60"/>
      <c r="E2" s="60"/>
      <c r="F2" s="60"/>
      <c r="G2" s="60"/>
      <c r="H2" s="60"/>
    </row>
    <row r="3" spans="1:9" x14ac:dyDescent="0.3">
      <c r="A3" s="60" t="s">
        <v>58</v>
      </c>
      <c r="B3" s="60"/>
      <c r="C3" s="60"/>
      <c r="D3" s="60"/>
      <c r="E3" s="60"/>
      <c r="F3" s="60"/>
      <c r="G3" s="60"/>
      <c r="H3" s="60"/>
    </row>
    <row r="4" spans="1:9" x14ac:dyDescent="0.3">
      <c r="A4" s="13"/>
      <c r="B4" s="14"/>
      <c r="C4" s="15"/>
      <c r="D4" s="16"/>
      <c r="E4" s="16"/>
      <c r="F4" s="74" t="s">
        <v>0</v>
      </c>
      <c r="G4" s="74"/>
      <c r="H4" s="74"/>
      <c r="I4" s="75"/>
    </row>
    <row r="5" spans="1:9" x14ac:dyDescent="0.3">
      <c r="A5" s="68" t="s">
        <v>20</v>
      </c>
      <c r="B5" s="69" t="s">
        <v>59</v>
      </c>
      <c r="C5" s="71" t="s">
        <v>60</v>
      </c>
      <c r="D5" s="72" t="s">
        <v>61</v>
      </c>
      <c r="E5" s="65" t="s">
        <v>22</v>
      </c>
      <c r="F5" s="66"/>
      <c r="G5" s="73"/>
      <c r="H5" s="73"/>
      <c r="I5" s="63" t="s">
        <v>92</v>
      </c>
    </row>
    <row r="6" spans="1:9" x14ac:dyDescent="0.3">
      <c r="A6" s="64"/>
      <c r="B6" s="70"/>
      <c r="C6" s="64"/>
      <c r="D6" s="64"/>
      <c r="E6" s="65" t="s">
        <v>23</v>
      </c>
      <c r="F6" s="66"/>
      <c r="G6" s="67" t="s">
        <v>24</v>
      </c>
      <c r="H6" s="66"/>
      <c r="I6" s="64"/>
    </row>
    <row r="7" spans="1:9" ht="64.8" customHeight="1" x14ac:dyDescent="0.3">
      <c r="A7" s="64"/>
      <c r="B7" s="70"/>
      <c r="C7" s="64"/>
      <c r="D7" s="64"/>
      <c r="E7" s="30" t="s">
        <v>25</v>
      </c>
      <c r="F7" s="30" t="s">
        <v>26</v>
      </c>
      <c r="G7" s="30" t="s">
        <v>25</v>
      </c>
      <c r="H7" s="30" t="s">
        <v>26</v>
      </c>
      <c r="I7" s="64"/>
    </row>
    <row r="8" spans="1:9" x14ac:dyDescent="0.3">
      <c r="A8" s="31">
        <v>1</v>
      </c>
      <c r="B8" s="32">
        <v>2</v>
      </c>
      <c r="C8" s="33">
        <v>3</v>
      </c>
      <c r="D8" s="34">
        <v>4</v>
      </c>
      <c r="E8" s="32" t="s">
        <v>12</v>
      </c>
      <c r="F8" s="32" t="s">
        <v>27</v>
      </c>
      <c r="G8" s="32" t="s">
        <v>28</v>
      </c>
      <c r="H8" s="32" t="s">
        <v>29</v>
      </c>
      <c r="I8" s="32">
        <v>9</v>
      </c>
    </row>
    <row r="9" spans="1:9" ht="31.2" x14ac:dyDescent="0.3">
      <c r="A9" s="1" t="s">
        <v>21</v>
      </c>
      <c r="B9" s="8">
        <f>SUM(B10:B16)</f>
        <v>232105.7</v>
      </c>
      <c r="C9" s="8">
        <f>SUM(C10:C16)</f>
        <v>264639.2</v>
      </c>
      <c r="D9" s="12">
        <f>SUM(D10:D16)</f>
        <v>263030.30000000005</v>
      </c>
      <c r="E9" s="8">
        <f>D9-B9</f>
        <v>30924.600000000035</v>
      </c>
      <c r="F9" s="8">
        <f>D9/B9*100</f>
        <v>113.32349873355115</v>
      </c>
      <c r="G9" s="8">
        <f>D9-C9</f>
        <v>-1608.8999999999651</v>
      </c>
      <c r="H9" s="8">
        <f>D9/C9*100</f>
        <v>99.392040181499951</v>
      </c>
      <c r="I9" s="36"/>
    </row>
    <row r="10" spans="1:9" ht="140.4" x14ac:dyDescent="0.3">
      <c r="A10" s="23" t="s">
        <v>30</v>
      </c>
      <c r="B10" s="19">
        <v>2832.5</v>
      </c>
      <c r="C10" s="20">
        <v>2974.2</v>
      </c>
      <c r="D10" s="25">
        <v>2974.2</v>
      </c>
      <c r="E10" s="20">
        <f t="shared" ref="E10:E55" si="0">D10-B10</f>
        <v>141.69999999999982</v>
      </c>
      <c r="F10" s="20">
        <f t="shared" ref="F10:F53" si="1">D10/B10*100</f>
        <v>105.0026478375993</v>
      </c>
      <c r="G10" s="20">
        <f t="shared" ref="G10:G53" si="2">D10-C10</f>
        <v>0</v>
      </c>
      <c r="H10" s="20">
        <f t="shared" ref="H10:H53" si="3">D10/C10*100</f>
        <v>100</v>
      </c>
      <c r="I10" s="39" t="s">
        <v>67</v>
      </c>
    </row>
    <row r="11" spans="1:9" ht="140.4" x14ac:dyDescent="0.3">
      <c r="A11" s="17" t="s">
        <v>31</v>
      </c>
      <c r="B11" s="19">
        <v>3425.3</v>
      </c>
      <c r="C11" s="20">
        <v>3814.1</v>
      </c>
      <c r="D11" s="25">
        <v>3814.1</v>
      </c>
      <c r="E11" s="20">
        <f t="shared" si="0"/>
        <v>388.79999999999973</v>
      </c>
      <c r="F11" s="20">
        <f t="shared" si="1"/>
        <v>111.3508305841824</v>
      </c>
      <c r="G11" s="20">
        <f t="shared" si="2"/>
        <v>0</v>
      </c>
      <c r="H11" s="20">
        <f t="shared" si="3"/>
        <v>100</v>
      </c>
      <c r="I11" s="39" t="s">
        <v>68</v>
      </c>
    </row>
    <row r="12" spans="1:9" ht="156" x14ac:dyDescent="0.3">
      <c r="A12" s="23" t="s">
        <v>32</v>
      </c>
      <c r="B12" s="19">
        <v>97526.5</v>
      </c>
      <c r="C12" s="20">
        <v>109559.4</v>
      </c>
      <c r="D12" s="25">
        <v>108884.8</v>
      </c>
      <c r="E12" s="20">
        <f t="shared" si="0"/>
        <v>11358.300000000003</v>
      </c>
      <c r="F12" s="20">
        <f t="shared" si="1"/>
        <v>111.64637303707198</v>
      </c>
      <c r="G12" s="20">
        <f t="shared" si="2"/>
        <v>-674.59999999999127</v>
      </c>
      <c r="H12" s="20">
        <f t="shared" si="3"/>
        <v>99.384260957982619</v>
      </c>
      <c r="I12" s="39" t="s">
        <v>64</v>
      </c>
    </row>
    <row r="13" spans="1:9" ht="93.6" x14ac:dyDescent="0.3">
      <c r="A13" s="23" t="s">
        <v>33</v>
      </c>
      <c r="B13" s="19">
        <v>24849.8</v>
      </c>
      <c r="C13" s="20">
        <v>24996.2</v>
      </c>
      <c r="D13" s="25">
        <v>24942.1</v>
      </c>
      <c r="E13" s="20">
        <f t="shared" si="0"/>
        <v>92.299999999999272</v>
      </c>
      <c r="F13" s="20">
        <f t="shared" si="1"/>
        <v>100.37143156081738</v>
      </c>
      <c r="G13" s="20">
        <f t="shared" si="2"/>
        <v>-54.100000000002183</v>
      </c>
      <c r="H13" s="20">
        <f t="shared" si="3"/>
        <v>99.783567102199527</v>
      </c>
      <c r="I13" s="37"/>
    </row>
    <row r="14" spans="1:9" ht="109.2" x14ac:dyDescent="0.3">
      <c r="A14" s="56" t="s">
        <v>62</v>
      </c>
      <c r="B14" s="19"/>
      <c r="C14" s="20">
        <v>740.1</v>
      </c>
      <c r="D14" s="25">
        <v>740.1</v>
      </c>
      <c r="E14" s="20">
        <f t="shared" si="0"/>
        <v>740.1</v>
      </c>
      <c r="F14" s="20"/>
      <c r="G14" s="20">
        <f t="shared" si="2"/>
        <v>0</v>
      </c>
      <c r="H14" s="20">
        <f t="shared" si="3"/>
        <v>100</v>
      </c>
      <c r="I14" s="39" t="s">
        <v>69</v>
      </c>
    </row>
    <row r="15" spans="1:9" ht="140.4" customHeight="1" x14ac:dyDescent="0.3">
      <c r="A15" s="23" t="s">
        <v>34</v>
      </c>
      <c r="B15" s="19">
        <v>9200</v>
      </c>
      <c r="C15" s="20">
        <v>224.7</v>
      </c>
      <c r="D15" s="25"/>
      <c r="E15" s="20"/>
      <c r="F15" s="20"/>
      <c r="G15" s="20">
        <f t="shared" si="2"/>
        <v>-224.7</v>
      </c>
      <c r="H15" s="20">
        <f t="shared" si="3"/>
        <v>0</v>
      </c>
      <c r="I15" s="39" t="s">
        <v>66</v>
      </c>
    </row>
    <row r="16" spans="1:9" ht="156" x14ac:dyDescent="0.3">
      <c r="A16" s="52" t="s">
        <v>35</v>
      </c>
      <c r="B16" s="19">
        <v>94271.6</v>
      </c>
      <c r="C16" s="20">
        <v>122330.5</v>
      </c>
      <c r="D16" s="25">
        <v>121675</v>
      </c>
      <c r="E16" s="20">
        <f t="shared" si="0"/>
        <v>27403.399999999994</v>
      </c>
      <c r="F16" s="20">
        <f t="shared" si="1"/>
        <v>129.06856359709604</v>
      </c>
      <c r="G16" s="20">
        <f t="shared" si="2"/>
        <v>-655.5</v>
      </c>
      <c r="H16" s="20">
        <f t="shared" si="3"/>
        <v>99.464156526786041</v>
      </c>
      <c r="I16" s="53" t="s">
        <v>86</v>
      </c>
    </row>
    <row r="17" spans="1:9" ht="62.4" x14ac:dyDescent="0.3">
      <c r="A17" s="40" t="s">
        <v>1</v>
      </c>
      <c r="B17" s="35">
        <f>SUM(B18:B19)</f>
        <v>27582.2</v>
      </c>
      <c r="C17" s="35">
        <f>SUM(C18:C19)</f>
        <v>39199.4</v>
      </c>
      <c r="D17" s="38">
        <f t="shared" ref="D17" si="4">SUM(D18:D19)</f>
        <v>38937.800000000003</v>
      </c>
      <c r="E17" s="35">
        <f t="shared" si="0"/>
        <v>11355.600000000002</v>
      </c>
      <c r="F17" s="35">
        <f t="shared" si="1"/>
        <v>141.17002994684981</v>
      </c>
      <c r="G17" s="35">
        <f t="shared" si="2"/>
        <v>-261.59999999999854</v>
      </c>
      <c r="H17" s="35">
        <f t="shared" si="3"/>
        <v>99.332642846574188</v>
      </c>
      <c r="I17" s="37"/>
    </row>
    <row r="18" spans="1:9" ht="174" customHeight="1" x14ac:dyDescent="0.3">
      <c r="A18" s="23" t="s">
        <v>36</v>
      </c>
      <c r="B18" s="19">
        <v>23598.7</v>
      </c>
      <c r="C18" s="20">
        <v>32210.3</v>
      </c>
      <c r="D18" s="25">
        <v>32154.3</v>
      </c>
      <c r="E18" s="20">
        <f t="shared" si="0"/>
        <v>8555.5999999999985</v>
      </c>
      <c r="F18" s="20">
        <f t="shared" si="1"/>
        <v>136.25453944496942</v>
      </c>
      <c r="G18" s="20">
        <f t="shared" si="2"/>
        <v>-56</v>
      </c>
      <c r="H18" s="20">
        <f t="shared" si="3"/>
        <v>99.826142569302363</v>
      </c>
      <c r="I18" s="39" t="s">
        <v>70</v>
      </c>
    </row>
    <row r="19" spans="1:9" ht="124.8" x14ac:dyDescent="0.3">
      <c r="A19" s="23" t="s">
        <v>37</v>
      </c>
      <c r="B19" s="9">
        <v>3983.5</v>
      </c>
      <c r="C19" s="7">
        <v>6989.1</v>
      </c>
      <c r="D19" s="24">
        <v>6783.5</v>
      </c>
      <c r="E19" s="7">
        <f t="shared" si="0"/>
        <v>2800</v>
      </c>
      <c r="F19" s="7">
        <f t="shared" si="1"/>
        <v>170.28994602736287</v>
      </c>
      <c r="G19" s="7">
        <f t="shared" si="2"/>
        <v>-205.60000000000036</v>
      </c>
      <c r="H19" s="7">
        <f t="shared" si="3"/>
        <v>97.058276459057666</v>
      </c>
      <c r="I19" s="37" t="s">
        <v>85</v>
      </c>
    </row>
    <row r="20" spans="1:9" ht="31.2" x14ac:dyDescent="0.3">
      <c r="A20" s="21" t="s">
        <v>2</v>
      </c>
      <c r="B20" s="22">
        <f>SUM(B21:B25)</f>
        <v>392754</v>
      </c>
      <c r="C20" s="22">
        <f>SUM(C21:C25)</f>
        <v>588021.29999999993</v>
      </c>
      <c r="D20" s="41">
        <f>SUM(D21:D25)</f>
        <v>539340.80000000005</v>
      </c>
      <c r="E20" s="8">
        <f t="shared" si="0"/>
        <v>146586.80000000005</v>
      </c>
      <c r="F20" s="8">
        <f t="shared" si="1"/>
        <v>137.32280256852891</v>
      </c>
      <c r="G20" s="8">
        <f t="shared" si="2"/>
        <v>-48680.499999999884</v>
      </c>
      <c r="H20" s="8">
        <f t="shared" si="3"/>
        <v>91.721303292924944</v>
      </c>
      <c r="I20" s="37"/>
    </row>
    <row r="21" spans="1:9" ht="31.2" x14ac:dyDescent="0.3">
      <c r="A21" s="17" t="s">
        <v>38</v>
      </c>
      <c r="B21" s="9">
        <v>1148.4000000000001</v>
      </c>
      <c r="C21" s="9">
        <v>1148.4000000000001</v>
      </c>
      <c r="D21" s="26">
        <v>1148.4000000000001</v>
      </c>
      <c r="E21" s="7">
        <f t="shared" si="0"/>
        <v>0</v>
      </c>
      <c r="F21" s="7">
        <f t="shared" si="1"/>
        <v>100</v>
      </c>
      <c r="G21" s="7">
        <f t="shared" si="2"/>
        <v>0</v>
      </c>
      <c r="H21" s="7">
        <f t="shared" si="3"/>
        <v>100</v>
      </c>
      <c r="I21" s="37"/>
    </row>
    <row r="22" spans="1:9" ht="124.8" x14ac:dyDescent="0.3">
      <c r="A22" s="23" t="s">
        <v>39</v>
      </c>
      <c r="B22" s="19">
        <v>16993.900000000001</v>
      </c>
      <c r="C22" s="19">
        <v>5416.6</v>
      </c>
      <c r="D22" s="42">
        <v>5359.6</v>
      </c>
      <c r="E22" s="20">
        <f t="shared" si="0"/>
        <v>-11634.300000000001</v>
      </c>
      <c r="F22" s="20">
        <f t="shared" si="1"/>
        <v>31.538375534750706</v>
      </c>
      <c r="G22" s="20">
        <f t="shared" si="2"/>
        <v>-57</v>
      </c>
      <c r="H22" s="20">
        <f t="shared" si="3"/>
        <v>98.947679356053612</v>
      </c>
      <c r="I22" s="39" t="s">
        <v>87</v>
      </c>
    </row>
    <row r="23" spans="1:9" ht="187.2" x14ac:dyDescent="0.3">
      <c r="A23" s="23" t="s">
        <v>40</v>
      </c>
      <c r="B23" s="19">
        <v>12628</v>
      </c>
      <c r="C23" s="19">
        <v>35592.1</v>
      </c>
      <c r="D23" s="42">
        <v>35370.800000000003</v>
      </c>
      <c r="E23" s="20">
        <f t="shared" si="0"/>
        <v>22742.800000000003</v>
      </c>
      <c r="F23" s="20">
        <f t="shared" si="1"/>
        <v>280.09819448843842</v>
      </c>
      <c r="G23" s="20">
        <f t="shared" si="2"/>
        <v>-221.29999999999563</v>
      </c>
      <c r="H23" s="20">
        <f t="shared" si="3"/>
        <v>99.378232810089898</v>
      </c>
      <c r="I23" s="39" t="s">
        <v>71</v>
      </c>
    </row>
    <row r="24" spans="1:9" ht="109.2" x14ac:dyDescent="0.3">
      <c r="A24" s="23" t="s">
        <v>41</v>
      </c>
      <c r="B24" s="19">
        <v>355559.9</v>
      </c>
      <c r="C24" s="19">
        <v>532990.6</v>
      </c>
      <c r="D24" s="42">
        <v>484630.1</v>
      </c>
      <c r="E24" s="20">
        <f t="shared" si="0"/>
        <v>129070.19999999995</v>
      </c>
      <c r="F24" s="20">
        <f t="shared" si="1"/>
        <v>136.3005502026522</v>
      </c>
      <c r="G24" s="20">
        <f t="shared" si="2"/>
        <v>-48360.5</v>
      </c>
      <c r="H24" s="20">
        <f t="shared" si="3"/>
        <v>90.926575440542479</v>
      </c>
      <c r="I24" s="39" t="s">
        <v>88</v>
      </c>
    </row>
    <row r="25" spans="1:9" ht="124.8" x14ac:dyDescent="0.3">
      <c r="A25" s="23" t="s">
        <v>42</v>
      </c>
      <c r="B25" s="19">
        <v>6423.8</v>
      </c>
      <c r="C25" s="19">
        <v>12873.6</v>
      </c>
      <c r="D25" s="42">
        <v>12831.9</v>
      </c>
      <c r="E25" s="20">
        <f t="shared" si="0"/>
        <v>6408.0999999999995</v>
      </c>
      <c r="F25" s="20">
        <f t="shared" si="1"/>
        <v>199.75559637597681</v>
      </c>
      <c r="G25" s="20">
        <f t="shared" si="2"/>
        <v>-41.700000000000728</v>
      </c>
      <c r="H25" s="20">
        <f t="shared" si="3"/>
        <v>99.676081282624907</v>
      </c>
      <c r="I25" s="39" t="s">
        <v>84</v>
      </c>
    </row>
    <row r="26" spans="1:9" ht="31.2" x14ac:dyDescent="0.3">
      <c r="A26" s="3" t="s">
        <v>3</v>
      </c>
      <c r="B26" s="8">
        <f>SUM(B27:B30)</f>
        <v>378171.60000000003</v>
      </c>
      <c r="C26" s="8">
        <f>SUM(C27:C30)</f>
        <v>917440.3</v>
      </c>
      <c r="D26" s="12">
        <f>SUM(D27:D30)</f>
        <v>780944.1</v>
      </c>
      <c r="E26" s="8">
        <f t="shared" si="0"/>
        <v>402772.49999999994</v>
      </c>
      <c r="F26" s="8">
        <f t="shared" si="1"/>
        <v>206.50522143915614</v>
      </c>
      <c r="G26" s="8">
        <f t="shared" si="2"/>
        <v>-136496.20000000007</v>
      </c>
      <c r="H26" s="8">
        <f t="shared" si="3"/>
        <v>85.122061893291573</v>
      </c>
      <c r="I26" s="37"/>
    </row>
    <row r="27" spans="1:9" ht="171.6" x14ac:dyDescent="0.3">
      <c r="A27" s="23" t="s">
        <v>43</v>
      </c>
      <c r="B27" s="19">
        <v>159630.79999999999</v>
      </c>
      <c r="C27" s="19">
        <v>403299.6</v>
      </c>
      <c r="D27" s="42">
        <v>285520</v>
      </c>
      <c r="E27" s="20">
        <f t="shared" si="0"/>
        <v>125889.20000000001</v>
      </c>
      <c r="F27" s="20">
        <f t="shared" si="1"/>
        <v>178.86272573964425</v>
      </c>
      <c r="G27" s="20">
        <f t="shared" si="2"/>
        <v>-117779.59999999998</v>
      </c>
      <c r="H27" s="20">
        <f t="shared" si="3"/>
        <v>70.796003764942995</v>
      </c>
      <c r="I27" s="39" t="s">
        <v>65</v>
      </c>
    </row>
    <row r="28" spans="1:9" ht="249.6" x14ac:dyDescent="0.3">
      <c r="A28" s="23" t="s">
        <v>44</v>
      </c>
      <c r="B28" s="19">
        <v>132866.20000000001</v>
      </c>
      <c r="C28" s="19">
        <v>374396.2</v>
      </c>
      <c r="D28" s="42">
        <v>359354.6</v>
      </c>
      <c r="E28" s="20">
        <f t="shared" si="0"/>
        <v>226488.39999999997</v>
      </c>
      <c r="F28" s="20">
        <f t="shared" si="1"/>
        <v>270.46351893860134</v>
      </c>
      <c r="G28" s="20">
        <f t="shared" si="2"/>
        <v>-15041.600000000035</v>
      </c>
      <c r="H28" s="20">
        <f t="shared" si="3"/>
        <v>95.982437855939779</v>
      </c>
      <c r="I28" s="39" t="s">
        <v>72</v>
      </c>
    </row>
    <row r="29" spans="1:9" ht="140.4" x14ac:dyDescent="0.3">
      <c r="A29" s="23" t="s">
        <v>45</v>
      </c>
      <c r="B29" s="19">
        <v>70850.899999999994</v>
      </c>
      <c r="C29" s="19">
        <v>124644.1</v>
      </c>
      <c r="D29" s="43">
        <v>121107.2</v>
      </c>
      <c r="E29" s="20">
        <f t="shared" si="0"/>
        <v>50256.3</v>
      </c>
      <c r="F29" s="20">
        <f t="shared" si="1"/>
        <v>170.93247933336062</v>
      </c>
      <c r="G29" s="20">
        <f t="shared" si="2"/>
        <v>-3536.9000000000087</v>
      </c>
      <c r="H29" s="20">
        <f t="shared" si="3"/>
        <v>97.16240078752223</v>
      </c>
      <c r="I29" s="39" t="s">
        <v>89</v>
      </c>
    </row>
    <row r="30" spans="1:9" ht="46.8" x14ac:dyDescent="0.3">
      <c r="A30" s="17" t="s">
        <v>57</v>
      </c>
      <c r="B30" s="9">
        <v>14823.7</v>
      </c>
      <c r="C30" s="9">
        <v>15100.4</v>
      </c>
      <c r="D30" s="54">
        <v>14962.3</v>
      </c>
      <c r="E30" s="7">
        <f t="shared" si="0"/>
        <v>138.59999999999854</v>
      </c>
      <c r="F30" s="7">
        <f t="shared" si="1"/>
        <v>100.93498924020319</v>
      </c>
      <c r="G30" s="7">
        <f t="shared" si="2"/>
        <v>-138.10000000000036</v>
      </c>
      <c r="H30" s="7">
        <f t="shared" si="3"/>
        <v>99.085454689941983</v>
      </c>
      <c r="I30" s="55"/>
    </row>
    <row r="31" spans="1:9" ht="31.2" x14ac:dyDescent="0.3">
      <c r="A31" s="1" t="s">
        <v>4</v>
      </c>
      <c r="B31" s="8">
        <f>B32</f>
        <v>0</v>
      </c>
      <c r="C31" s="8">
        <f>C32</f>
        <v>127.2</v>
      </c>
      <c r="D31" s="12">
        <f t="shared" ref="D31" si="5">D32</f>
        <v>127.2</v>
      </c>
      <c r="E31" s="8">
        <f t="shared" si="0"/>
        <v>127.2</v>
      </c>
      <c r="F31" s="7"/>
      <c r="G31" s="8">
        <f t="shared" si="2"/>
        <v>0</v>
      </c>
      <c r="H31" s="8">
        <f t="shared" si="3"/>
        <v>100</v>
      </c>
      <c r="I31" s="37"/>
    </row>
    <row r="32" spans="1:9" ht="124.8" x14ac:dyDescent="0.3">
      <c r="A32" s="23" t="s">
        <v>46</v>
      </c>
      <c r="B32" s="19"/>
      <c r="C32" s="20">
        <v>127.2</v>
      </c>
      <c r="D32" s="25">
        <v>127.2</v>
      </c>
      <c r="E32" s="20">
        <f t="shared" si="0"/>
        <v>127.2</v>
      </c>
      <c r="F32" s="20"/>
      <c r="G32" s="20">
        <f t="shared" si="2"/>
        <v>0</v>
      </c>
      <c r="H32" s="20">
        <f t="shared" si="3"/>
        <v>100</v>
      </c>
      <c r="I32" s="37" t="s">
        <v>73</v>
      </c>
    </row>
    <row r="33" spans="1:9" x14ac:dyDescent="0.3">
      <c r="A33" s="4" t="s">
        <v>5</v>
      </c>
      <c r="B33" s="8">
        <f>SUM(B34:B39)</f>
        <v>1364606.9000000001</v>
      </c>
      <c r="C33" s="8">
        <f>SUM(C34:C39)</f>
        <v>1487751.0999999999</v>
      </c>
      <c r="D33" s="12">
        <f>SUM(D34:D39)</f>
        <v>1478213.1</v>
      </c>
      <c r="E33" s="8">
        <f t="shared" si="0"/>
        <v>113606.19999999995</v>
      </c>
      <c r="F33" s="8">
        <f t="shared" si="1"/>
        <v>108.3251960692856</v>
      </c>
      <c r="G33" s="8">
        <f t="shared" si="2"/>
        <v>-9537.9999999997672</v>
      </c>
      <c r="H33" s="8">
        <f t="shared" si="3"/>
        <v>99.35889813827059</v>
      </c>
      <c r="I33" s="37"/>
    </row>
    <row r="34" spans="1:9" ht="31.2" x14ac:dyDescent="0.3">
      <c r="A34" s="23" t="s">
        <v>47</v>
      </c>
      <c r="B34" s="19">
        <v>397319.1</v>
      </c>
      <c r="C34" s="20">
        <v>415731</v>
      </c>
      <c r="D34" s="25">
        <v>411736.3</v>
      </c>
      <c r="E34" s="20">
        <f t="shared" si="0"/>
        <v>14417.200000000012</v>
      </c>
      <c r="F34" s="20">
        <f t="shared" si="1"/>
        <v>103.62861991784438</v>
      </c>
      <c r="G34" s="20">
        <f t="shared" si="2"/>
        <v>-3994.7000000000116</v>
      </c>
      <c r="H34" s="20">
        <f t="shared" si="3"/>
        <v>99.039114234925947</v>
      </c>
      <c r="I34" s="53"/>
    </row>
    <row r="35" spans="1:9" ht="218.4" x14ac:dyDescent="0.3">
      <c r="A35" s="23" t="s">
        <v>48</v>
      </c>
      <c r="B35" s="19">
        <v>693512.1</v>
      </c>
      <c r="C35" s="44">
        <v>760388.4</v>
      </c>
      <c r="D35" s="45">
        <v>755545.8</v>
      </c>
      <c r="E35" s="20">
        <f t="shared" si="0"/>
        <v>62033.70000000007</v>
      </c>
      <c r="F35" s="20">
        <f t="shared" si="1"/>
        <v>108.94486195698678</v>
      </c>
      <c r="G35" s="20">
        <f t="shared" si="2"/>
        <v>-4842.5999999999767</v>
      </c>
      <c r="H35" s="20">
        <f t="shared" si="3"/>
        <v>99.363141257809829</v>
      </c>
      <c r="I35" s="37" t="s">
        <v>74</v>
      </c>
    </row>
    <row r="36" spans="1:9" ht="140.4" x14ac:dyDescent="0.3">
      <c r="A36" s="23" t="s">
        <v>63</v>
      </c>
      <c r="B36" s="19">
        <v>189541</v>
      </c>
      <c r="C36" s="44">
        <v>221405.5</v>
      </c>
      <c r="D36" s="45">
        <v>220854.39999999999</v>
      </c>
      <c r="E36" s="20">
        <f t="shared" si="0"/>
        <v>31313.399999999994</v>
      </c>
      <c r="F36" s="20">
        <f t="shared" si="1"/>
        <v>116.52064724782501</v>
      </c>
      <c r="G36" s="20">
        <f t="shared" si="2"/>
        <v>-551.10000000000582</v>
      </c>
      <c r="H36" s="20">
        <f t="shared" si="3"/>
        <v>99.751090194236369</v>
      </c>
      <c r="I36" s="37" t="s">
        <v>75</v>
      </c>
    </row>
    <row r="37" spans="1:9" ht="78" x14ac:dyDescent="0.3">
      <c r="A37" s="46" t="s">
        <v>49</v>
      </c>
      <c r="B37" s="19">
        <v>206.3</v>
      </c>
      <c r="C37" s="44">
        <v>410.7</v>
      </c>
      <c r="D37" s="45">
        <v>394.1</v>
      </c>
      <c r="E37" s="20">
        <f t="shared" si="0"/>
        <v>187.8</v>
      </c>
      <c r="F37" s="20">
        <f t="shared" si="1"/>
        <v>191.03247697527871</v>
      </c>
      <c r="G37" s="20">
        <f t="shared" si="2"/>
        <v>-16.599999999999966</v>
      </c>
      <c r="H37" s="20">
        <f t="shared" si="3"/>
        <v>95.958120282444611</v>
      </c>
      <c r="I37" s="39" t="s">
        <v>76</v>
      </c>
    </row>
    <row r="38" spans="1:9" ht="31.2" x14ac:dyDescent="0.3">
      <c r="A38" s="23" t="s">
        <v>50</v>
      </c>
      <c r="B38" s="19">
        <v>13680.3</v>
      </c>
      <c r="C38" s="44">
        <v>14209.5</v>
      </c>
      <c r="D38" s="45">
        <v>14188.1</v>
      </c>
      <c r="E38" s="20">
        <f t="shared" si="0"/>
        <v>507.80000000000109</v>
      </c>
      <c r="F38" s="20">
        <f t="shared" si="1"/>
        <v>103.71190690262641</v>
      </c>
      <c r="G38" s="20">
        <f t="shared" si="2"/>
        <v>-21.399999999999636</v>
      </c>
      <c r="H38" s="20">
        <f t="shared" si="3"/>
        <v>99.849396530490168</v>
      </c>
      <c r="I38" s="37"/>
    </row>
    <row r="39" spans="1:9" ht="109.2" x14ac:dyDescent="0.3">
      <c r="A39" s="23" t="s">
        <v>51</v>
      </c>
      <c r="B39" s="19">
        <v>70348.100000000006</v>
      </c>
      <c r="C39" s="44">
        <v>75606</v>
      </c>
      <c r="D39" s="45">
        <v>75494.399999999994</v>
      </c>
      <c r="E39" s="20">
        <f t="shared" si="0"/>
        <v>5146.2999999999884</v>
      </c>
      <c r="F39" s="20">
        <f t="shared" si="1"/>
        <v>107.3154783142686</v>
      </c>
      <c r="G39" s="20">
        <f t="shared" si="2"/>
        <v>-111.60000000000582</v>
      </c>
      <c r="H39" s="20">
        <f t="shared" si="3"/>
        <v>99.852392667248623</v>
      </c>
      <c r="I39" s="39" t="s">
        <v>77</v>
      </c>
    </row>
    <row r="40" spans="1:9" ht="31.2" x14ac:dyDescent="0.3">
      <c r="A40" s="5" t="s">
        <v>6</v>
      </c>
      <c r="B40" s="35">
        <f>SUM(B41:B42)</f>
        <v>180206.4</v>
      </c>
      <c r="C40" s="35">
        <f>SUM(C41:C42)</f>
        <v>218165.2</v>
      </c>
      <c r="D40" s="38">
        <f t="shared" ref="D40" si="6">SUM(D41:D42)</f>
        <v>218164.80000000002</v>
      </c>
      <c r="E40" s="35">
        <f t="shared" si="0"/>
        <v>37958.400000000023</v>
      </c>
      <c r="F40" s="35">
        <f t="shared" si="1"/>
        <v>121.06384678901527</v>
      </c>
      <c r="G40" s="35">
        <f t="shared" si="2"/>
        <v>-0.39999999999417923</v>
      </c>
      <c r="H40" s="35">
        <f t="shared" si="3"/>
        <v>99.99981665270171</v>
      </c>
      <c r="I40" s="37"/>
    </row>
    <row r="41" spans="1:9" ht="124.8" x14ac:dyDescent="0.3">
      <c r="A41" s="23" t="s">
        <v>52</v>
      </c>
      <c r="B41" s="19">
        <v>162943.5</v>
      </c>
      <c r="C41" s="20">
        <v>199226.5</v>
      </c>
      <c r="D41" s="25">
        <v>199226.1</v>
      </c>
      <c r="E41" s="20">
        <f t="shared" si="0"/>
        <v>36282.600000000006</v>
      </c>
      <c r="F41" s="20">
        <f t="shared" si="1"/>
        <v>122.26698211343196</v>
      </c>
      <c r="G41" s="20">
        <f t="shared" si="2"/>
        <v>-0.39999999999417923</v>
      </c>
      <c r="H41" s="20">
        <f t="shared" si="3"/>
        <v>99.999799223496879</v>
      </c>
      <c r="I41" s="39" t="s">
        <v>90</v>
      </c>
    </row>
    <row r="42" spans="1:9" ht="156" x14ac:dyDescent="0.3">
      <c r="A42" s="23" t="s">
        <v>53</v>
      </c>
      <c r="B42" s="19">
        <v>17262.900000000001</v>
      </c>
      <c r="C42" s="20">
        <v>18938.7</v>
      </c>
      <c r="D42" s="25">
        <v>18938.7</v>
      </c>
      <c r="E42" s="20">
        <f t="shared" si="0"/>
        <v>1675.7999999999993</v>
      </c>
      <c r="F42" s="20">
        <f t="shared" si="1"/>
        <v>109.70752306970439</v>
      </c>
      <c r="G42" s="20">
        <f t="shared" si="2"/>
        <v>0</v>
      </c>
      <c r="H42" s="20">
        <f t="shared" si="3"/>
        <v>100</v>
      </c>
      <c r="I42" s="39" t="s">
        <v>78</v>
      </c>
    </row>
    <row r="43" spans="1:9" x14ac:dyDescent="0.3">
      <c r="A43" s="18" t="s">
        <v>7</v>
      </c>
      <c r="B43" s="11">
        <f>SUM(B44:B47)</f>
        <v>222458</v>
      </c>
      <c r="C43" s="11">
        <f>SUM(C44:C47)</f>
        <v>217204.19999999998</v>
      </c>
      <c r="D43" s="27">
        <f t="shared" ref="D43" si="7">SUM(D44:D47)</f>
        <v>215313.40000000002</v>
      </c>
      <c r="E43" s="8">
        <f t="shared" si="0"/>
        <v>-7144.5999999999767</v>
      </c>
      <c r="F43" s="8">
        <f t="shared" si="1"/>
        <v>96.78833757383417</v>
      </c>
      <c r="G43" s="8">
        <f t="shared" si="2"/>
        <v>-1890.7999999999593</v>
      </c>
      <c r="H43" s="8">
        <f t="shared" si="3"/>
        <v>99.129482763224672</v>
      </c>
      <c r="I43" s="37"/>
    </row>
    <row r="44" spans="1:9" ht="31.2" x14ac:dyDescent="0.3">
      <c r="A44" s="23" t="s">
        <v>54</v>
      </c>
      <c r="B44" s="42">
        <v>9609</v>
      </c>
      <c r="C44" s="47">
        <v>9820.9</v>
      </c>
      <c r="D44" s="42">
        <v>9820.9</v>
      </c>
      <c r="E44" s="44">
        <f t="shared" si="0"/>
        <v>211.89999999999964</v>
      </c>
      <c r="F44" s="44">
        <f t="shared" si="1"/>
        <v>102.20522426891456</v>
      </c>
      <c r="G44" s="44">
        <f t="shared" si="2"/>
        <v>0</v>
      </c>
      <c r="H44" s="44">
        <f t="shared" si="3"/>
        <v>100</v>
      </c>
      <c r="I44" s="55"/>
    </row>
    <row r="45" spans="1:9" ht="78" x14ac:dyDescent="0.3">
      <c r="A45" s="23" t="s">
        <v>13</v>
      </c>
      <c r="B45" s="43">
        <v>38499.699999999997</v>
      </c>
      <c r="C45" s="19">
        <v>37229.599999999999</v>
      </c>
      <c r="D45" s="43">
        <v>36355.800000000003</v>
      </c>
      <c r="E45" s="20">
        <f t="shared" si="0"/>
        <v>-2143.8999999999942</v>
      </c>
      <c r="F45" s="20">
        <f t="shared" si="1"/>
        <v>94.431385179624797</v>
      </c>
      <c r="G45" s="20">
        <f t="shared" si="2"/>
        <v>-873.79999999999563</v>
      </c>
      <c r="H45" s="20">
        <f t="shared" si="3"/>
        <v>97.652942819691873</v>
      </c>
      <c r="I45" s="37" t="s">
        <v>91</v>
      </c>
    </row>
    <row r="46" spans="1:9" ht="93.6" x14ac:dyDescent="0.3">
      <c r="A46" s="23" t="s">
        <v>14</v>
      </c>
      <c r="B46" s="43">
        <v>173034.1</v>
      </c>
      <c r="C46" s="19">
        <v>157571.9</v>
      </c>
      <c r="D46" s="42">
        <v>156589.20000000001</v>
      </c>
      <c r="E46" s="20">
        <f t="shared" si="0"/>
        <v>-16444.899999999994</v>
      </c>
      <c r="F46" s="20">
        <f t="shared" si="1"/>
        <v>90.496150758723275</v>
      </c>
      <c r="G46" s="20">
        <f t="shared" si="2"/>
        <v>-982.69999999998254</v>
      </c>
      <c r="H46" s="20">
        <f t="shared" si="3"/>
        <v>99.37634819406253</v>
      </c>
      <c r="I46" s="37" t="s">
        <v>79</v>
      </c>
    </row>
    <row r="47" spans="1:9" ht="171.6" x14ac:dyDescent="0.3">
      <c r="A47" s="23" t="s">
        <v>56</v>
      </c>
      <c r="B47" s="48">
        <v>1315.2</v>
      </c>
      <c r="C47" s="49">
        <v>12581.8</v>
      </c>
      <c r="D47" s="50">
        <v>12547.5</v>
      </c>
      <c r="E47" s="20">
        <f t="shared" si="0"/>
        <v>11232.3</v>
      </c>
      <c r="F47" s="20">
        <f t="shared" si="1"/>
        <v>954.03740875912411</v>
      </c>
      <c r="G47" s="20">
        <f t="shared" si="2"/>
        <v>-34.299999999999272</v>
      </c>
      <c r="H47" s="20">
        <f t="shared" si="3"/>
        <v>99.727383999109833</v>
      </c>
      <c r="I47" s="37" t="s">
        <v>80</v>
      </c>
    </row>
    <row r="48" spans="1:9" ht="31.2" x14ac:dyDescent="0.3">
      <c r="A48" s="2" t="s">
        <v>8</v>
      </c>
      <c r="B48" s="10">
        <f>SUM(B49:B50)</f>
        <v>48164</v>
      </c>
      <c r="C48" s="10">
        <f>SUM(C49:C50)</f>
        <v>50161.9</v>
      </c>
      <c r="D48" s="28">
        <f t="shared" ref="D48" si="8">SUM(D49:D50)</f>
        <v>50161.4</v>
      </c>
      <c r="E48" s="8">
        <f t="shared" si="0"/>
        <v>1997.4000000000015</v>
      </c>
      <c r="F48" s="8">
        <f t="shared" si="1"/>
        <v>104.14708080724193</v>
      </c>
      <c r="G48" s="8">
        <f t="shared" si="2"/>
        <v>-0.5</v>
      </c>
      <c r="H48" s="8">
        <f t="shared" si="3"/>
        <v>99.999003227549196</v>
      </c>
      <c r="I48" s="37"/>
    </row>
    <row r="49" spans="1:9" ht="78" x14ac:dyDescent="0.3">
      <c r="A49" s="23" t="s">
        <v>15</v>
      </c>
      <c r="B49" s="19">
        <v>2246.4</v>
      </c>
      <c r="C49" s="19">
        <v>2920.6</v>
      </c>
      <c r="D49" s="43">
        <v>2920.1</v>
      </c>
      <c r="E49" s="20">
        <f t="shared" si="0"/>
        <v>673.69999999999982</v>
      </c>
      <c r="F49" s="20">
        <f t="shared" si="1"/>
        <v>129.99020655270655</v>
      </c>
      <c r="G49" s="20">
        <f t="shared" si="2"/>
        <v>-0.5</v>
      </c>
      <c r="H49" s="20">
        <f t="shared" si="3"/>
        <v>99.982880230089705</v>
      </c>
      <c r="I49" s="37" t="s">
        <v>82</v>
      </c>
    </row>
    <row r="50" spans="1:9" x14ac:dyDescent="0.3">
      <c r="A50" s="23" t="s">
        <v>16</v>
      </c>
      <c r="B50" s="19">
        <v>45917.599999999999</v>
      </c>
      <c r="C50" s="19">
        <v>47241.3</v>
      </c>
      <c r="D50" s="43">
        <v>47241.3</v>
      </c>
      <c r="E50" s="20">
        <f t="shared" si="0"/>
        <v>1323.7000000000044</v>
      </c>
      <c r="F50" s="20">
        <f t="shared" si="1"/>
        <v>102.88277261877798</v>
      </c>
      <c r="G50" s="20">
        <f t="shared" si="2"/>
        <v>0</v>
      </c>
      <c r="H50" s="20">
        <f t="shared" si="3"/>
        <v>100</v>
      </c>
      <c r="I50" s="37"/>
    </row>
    <row r="51" spans="1:9" ht="31.2" x14ac:dyDescent="0.3">
      <c r="A51" s="2" t="s">
        <v>9</v>
      </c>
      <c r="B51" s="10">
        <f>SUM(B52:B53)</f>
        <v>9000</v>
      </c>
      <c r="C51" s="10">
        <f>SUM(C52:C53)</f>
        <v>13762.4</v>
      </c>
      <c r="D51" s="28">
        <f>SUM(D52:D53)</f>
        <v>13762.4</v>
      </c>
      <c r="E51" s="8">
        <f t="shared" si="0"/>
        <v>4762.3999999999996</v>
      </c>
      <c r="F51" s="8">
        <f t="shared" si="1"/>
        <v>152.91555555555556</v>
      </c>
      <c r="G51" s="8">
        <f t="shared" si="2"/>
        <v>0</v>
      </c>
      <c r="H51" s="8">
        <f t="shared" si="3"/>
        <v>100</v>
      </c>
      <c r="I51" s="37"/>
    </row>
    <row r="52" spans="1:9" ht="31.2" x14ac:dyDescent="0.3">
      <c r="A52" s="23" t="s">
        <v>17</v>
      </c>
      <c r="B52" s="19">
        <v>5000</v>
      </c>
      <c r="C52" s="19">
        <v>5000</v>
      </c>
      <c r="D52" s="43">
        <v>5000</v>
      </c>
      <c r="E52" s="20">
        <f t="shared" si="0"/>
        <v>0</v>
      </c>
      <c r="F52" s="20">
        <f t="shared" si="1"/>
        <v>100</v>
      </c>
      <c r="G52" s="20">
        <f t="shared" si="2"/>
        <v>0</v>
      </c>
      <c r="H52" s="20">
        <f t="shared" si="3"/>
        <v>100</v>
      </c>
      <c r="I52" s="37"/>
    </row>
    <row r="53" spans="1:9" ht="62.4" x14ac:dyDescent="0.3">
      <c r="A53" s="51" t="s">
        <v>18</v>
      </c>
      <c r="B53" s="47">
        <v>4000</v>
      </c>
      <c r="C53" s="47">
        <v>8762.4</v>
      </c>
      <c r="D53" s="42">
        <v>8762.4</v>
      </c>
      <c r="E53" s="44">
        <f t="shared" si="0"/>
        <v>4762.3999999999996</v>
      </c>
      <c r="F53" s="44">
        <f t="shared" si="1"/>
        <v>219.06</v>
      </c>
      <c r="G53" s="44">
        <f t="shared" si="2"/>
        <v>0</v>
      </c>
      <c r="H53" s="44">
        <f t="shared" si="3"/>
        <v>100</v>
      </c>
      <c r="I53" s="37" t="s">
        <v>81</v>
      </c>
    </row>
    <row r="54" spans="1:9" ht="46.8" x14ac:dyDescent="0.3">
      <c r="A54" s="21" t="s">
        <v>10</v>
      </c>
      <c r="B54" s="10">
        <f>B55</f>
        <v>450</v>
      </c>
      <c r="C54" s="10">
        <f t="shared" ref="C54:D54" si="9">C55</f>
        <v>34</v>
      </c>
      <c r="D54" s="10">
        <f t="shared" si="9"/>
        <v>33.6</v>
      </c>
      <c r="E54" s="10">
        <f t="shared" ref="E54" si="10">E55</f>
        <v>-416.4</v>
      </c>
      <c r="F54" s="10">
        <f t="shared" ref="F54" si="11">F55</f>
        <v>7.4666666666666677</v>
      </c>
      <c r="G54" s="10">
        <f t="shared" ref="G54" si="12">G55</f>
        <v>-0.39999999999999858</v>
      </c>
      <c r="H54" s="10">
        <f t="shared" ref="H54" si="13">H55</f>
        <v>98.82352941176471</v>
      </c>
      <c r="I54" s="37"/>
    </row>
    <row r="55" spans="1:9" ht="124.8" x14ac:dyDescent="0.3">
      <c r="A55" s="23" t="s">
        <v>19</v>
      </c>
      <c r="B55" s="19">
        <v>450</v>
      </c>
      <c r="C55" s="19">
        <v>34</v>
      </c>
      <c r="D55" s="42">
        <v>33.6</v>
      </c>
      <c r="E55" s="20">
        <f t="shared" si="0"/>
        <v>-416.4</v>
      </c>
      <c r="F55" s="58">
        <f t="shared" ref="F55:F56" si="14">D55/B55*100</f>
        <v>7.4666666666666677</v>
      </c>
      <c r="G55" s="58">
        <f>D55-C55</f>
        <v>-0.39999999999999858</v>
      </c>
      <c r="H55" s="59">
        <f t="shared" ref="H55:H56" si="15">D55/C55*100</f>
        <v>98.82352941176471</v>
      </c>
      <c r="I55" s="37" t="s">
        <v>83</v>
      </c>
    </row>
    <row r="56" spans="1:9" x14ac:dyDescent="0.3">
      <c r="A56" s="6" t="s">
        <v>11</v>
      </c>
      <c r="B56" s="11">
        <f>B9+B17+B20+B26+B31+B33+B40+B43+B48+B51+B54</f>
        <v>2855498.8000000003</v>
      </c>
      <c r="C56" s="11">
        <f t="shared" ref="C56:E56" si="16">C9+C17+C20+C26+C31+C33+C40+C43+C48+C51+C54</f>
        <v>3796506.2</v>
      </c>
      <c r="D56" s="11">
        <f t="shared" si="16"/>
        <v>3598028.8999999994</v>
      </c>
      <c r="E56" s="11">
        <f t="shared" si="16"/>
        <v>742530.1</v>
      </c>
      <c r="F56" s="57">
        <f t="shared" si="14"/>
        <v>126.00351644343183</v>
      </c>
      <c r="G56" s="11">
        <f>G9+G17+G20+G26+G31+G33+G40+G43+G48+G51+G54</f>
        <v>-198477.29999999964</v>
      </c>
      <c r="H56" s="57">
        <f t="shared" si="15"/>
        <v>94.772106522570652</v>
      </c>
      <c r="I56" s="36"/>
    </row>
  </sheetData>
  <mergeCells count="12">
    <mergeCell ref="A2:H2"/>
    <mergeCell ref="A3:H3"/>
    <mergeCell ref="F1:H1"/>
    <mergeCell ref="I5:I7"/>
    <mergeCell ref="E6:F6"/>
    <mergeCell ref="G6:H6"/>
    <mergeCell ref="A5:A7"/>
    <mergeCell ref="B5:B7"/>
    <mergeCell ref="C5:C7"/>
    <mergeCell ref="D5:D7"/>
    <mergeCell ref="E5:H5"/>
    <mergeCell ref="F4:I4"/>
  </mergeCells>
  <pageMargins left="0.70866141732283472" right="0.70866141732283472" top="0.74803149606299213" bottom="0.74803149606299213" header="0.31496062992125984" footer="0.31496062992125984"/>
  <pageSetup paperSize="9" scale="78"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Hewlett-Packard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Татьяна А. Умнова</dc:creator>
  <cp:lastModifiedBy>Терскова</cp:lastModifiedBy>
  <cp:lastPrinted>2018-05-03T07:00:49Z</cp:lastPrinted>
  <dcterms:created xsi:type="dcterms:W3CDTF">2016-11-01T02:41:21Z</dcterms:created>
  <dcterms:modified xsi:type="dcterms:W3CDTF">2018-05-04T03:05:21Z</dcterms:modified>
</cp:coreProperties>
</file>