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Доходы" sheetId="1" r:id="rId1"/>
    <sheet name="Расходы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30" i="1" l="1"/>
  <c r="D30" i="1"/>
  <c r="E30" i="1"/>
  <c r="B30" i="1"/>
  <c r="C35" i="1" l="1"/>
  <c r="C34" i="1" s="1"/>
  <c r="D24" i="1"/>
  <c r="C35" i="2"/>
  <c r="D50" i="2" l="1"/>
  <c r="E50" i="2"/>
  <c r="F50" i="2"/>
  <c r="C50" i="2"/>
  <c r="C21" i="2"/>
  <c r="E24" i="1" l="1"/>
  <c r="B35" i="1"/>
  <c r="B34" i="1"/>
  <c r="D35" i="1" l="1"/>
  <c r="D34" i="1" s="1"/>
  <c r="E35" i="1"/>
  <c r="E34" i="1" s="1"/>
  <c r="C24" i="1"/>
  <c r="C18" i="1"/>
  <c r="D18" i="1"/>
  <c r="E18" i="1"/>
  <c r="C13" i="1"/>
  <c r="D13" i="1"/>
  <c r="E13" i="1"/>
  <c r="C10" i="1"/>
  <c r="D10" i="1"/>
  <c r="E10" i="1"/>
  <c r="B18" i="1"/>
  <c r="B24" i="1"/>
  <c r="B13" i="1"/>
  <c r="D9" i="1" l="1"/>
  <c r="D41" i="1" s="1"/>
  <c r="E9" i="1"/>
  <c r="E41" i="1" s="1"/>
  <c r="C9" i="1"/>
  <c r="C41" i="1" s="1"/>
  <c r="D58" i="2"/>
  <c r="E58" i="2"/>
  <c r="F55" i="2"/>
  <c r="F45" i="2"/>
  <c r="F42" i="2"/>
  <c r="F35" i="2"/>
  <c r="F33" i="2"/>
  <c r="F28" i="2"/>
  <c r="F21" i="2"/>
  <c r="F18" i="2"/>
  <c r="F9" i="2"/>
  <c r="B10" i="1" l="1"/>
  <c r="B9" i="1" l="1"/>
  <c r="B41" i="1" s="1"/>
  <c r="F58" i="2"/>
  <c r="F60" i="2" s="1"/>
  <c r="C58" i="2"/>
  <c r="E55" i="2"/>
  <c r="D55" i="2"/>
  <c r="C55" i="2"/>
  <c r="E45" i="2"/>
  <c r="D45" i="2"/>
  <c r="C45" i="2"/>
  <c r="E42" i="2"/>
  <c r="D42" i="2"/>
  <c r="C42" i="2"/>
  <c r="E35" i="2"/>
  <c r="D35" i="2"/>
  <c r="E33" i="2"/>
  <c r="D33" i="2"/>
  <c r="C33" i="2"/>
  <c r="E28" i="2"/>
  <c r="D28" i="2"/>
  <c r="C28" i="2"/>
  <c r="E21" i="2"/>
  <c r="D21" i="2"/>
  <c r="E18" i="2"/>
  <c r="D18" i="2"/>
  <c r="C18" i="2"/>
  <c r="E9" i="2"/>
  <c r="D9" i="2"/>
  <c r="C9" i="2"/>
  <c r="C60" i="2" l="1"/>
  <c r="E60" i="2"/>
  <c r="D60" i="2"/>
</calcChain>
</file>

<file path=xl/sharedStrings.xml><?xml version="1.0" encoding="utf-8"?>
<sst xmlns="http://schemas.openxmlformats.org/spreadsheetml/2006/main" count="153" uniqueCount="149">
  <si>
    <t>тыс. рублей</t>
  </si>
  <si>
    <t>НАИМЕНОВАНИЕ РАСХОДОВ</t>
  </si>
  <si>
    <t>ВСЕГО РАСХОДОВ</t>
  </si>
  <si>
    <t>Сведения</t>
  </si>
  <si>
    <t>СВЕДЕНИЯ</t>
  </si>
  <si>
    <t xml:space="preserve">НАИМЕНОВАНИЕ ДОХОДОВ 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</si>
  <si>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</si>
  <si>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</si>
  <si>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</si>
  <si>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</si>
  <si>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</si>
  <si>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</si>
  <si>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</si>
  <si>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</si>
  <si>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</si>
  <si>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 xml:space="preserve">Налог на имущество организаций </t>
  </si>
  <si>
    <t>Транспортный налог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</si>
  <si>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</si>
  <si>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</si>
  <si>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</si>
  <si>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</si>
  <si>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 заключение 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</si>
  <si>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</si>
  <si>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</si>
  <si>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</si>
  <si>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</si>
  <si>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</si>
  <si>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</si>
  <si>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</si>
  <si>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</si>
  <si>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РФ</t>
  </si>
  <si>
    <t>Дотации бюджетам бюджетной системы Российской Федерации</t>
  </si>
  <si>
    <t>Региональный Фонд софинансирования расходов</t>
  </si>
  <si>
    <t>Региональный Фонд компенсаций</t>
  </si>
  <si>
    <t>Иные межбюджетные  трансферты</t>
  </si>
  <si>
    <t>Итого доходов</t>
  </si>
  <si>
    <t>Код раздела, подраздела</t>
  </si>
  <si>
    <t>Функционирование высшего должностного лица субъекта Российской Федерации и муниципального образования</t>
  </si>
  <si>
    <t>0100</t>
  </si>
  <si>
    <t>0102</t>
  </si>
  <si>
    <t>0103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</si>
  <si>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</si>
  <si>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</si>
  <si>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</si>
  <si>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0105</t>
  </si>
  <si>
    <t>0106</t>
  </si>
  <si>
    <t>0107</t>
  </si>
  <si>
    <t>0111</t>
  </si>
  <si>
    <t>0113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</si>
  <si>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</si>
  <si>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</si>
  <si>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</si>
  <si>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</si>
  <si>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Другие вопросы в области образования</t>
  </si>
  <si>
    <t>Национальная безопасность и правоохранительная деятельность</t>
  </si>
  <si>
    <t>0300</t>
  </si>
  <si>
    <t>0309</t>
  </si>
  <si>
    <t>0314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</si>
  <si>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</si>
  <si>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</si>
  <si>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</si>
  <si>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</si>
  <si>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</si>
  <si>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</si>
  <si>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</si>
  <si>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</si>
  <si>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</si>
  <si>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</si>
  <si>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0505</t>
  </si>
  <si>
    <t>0600</t>
  </si>
  <si>
    <t>0605</t>
  </si>
  <si>
    <t>0700</t>
  </si>
  <si>
    <t>0701</t>
  </si>
  <si>
    <t>0702</t>
  </si>
  <si>
    <t>0703</t>
  </si>
  <si>
    <t>0705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</si>
  <si>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</si>
  <si>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</si>
  <si>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</si>
  <si>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</si>
  <si>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</si>
  <si>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</si>
  <si>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</si>
  <si>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</si>
  <si>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</si>
  <si>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</si>
  <si>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1101</t>
  </si>
  <si>
    <t>1102</t>
  </si>
  <si>
    <t>1200</t>
  </si>
  <si>
    <t>1201</t>
  </si>
  <si>
    <t>1202</t>
  </si>
  <si>
    <t>1300</t>
  </si>
  <si>
    <t>1301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</si>
  <si>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</si>
  <si>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</si>
  <si>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</si>
  <si>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</si>
  <si>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</si>
  <si>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Национальная экономика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</si>
  <si>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</si>
  <si>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</si>
  <si>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</si>
  <si>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</si>
  <si>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</si>
  <si>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</si>
  <si>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</si>
  <si>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 xml:space="preserve">Образование  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</si>
  <si>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</si>
  <si>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</si>
  <si>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</si>
  <si>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</si>
  <si>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Культура</t>
  </si>
  <si>
    <t xml:space="preserve">Культура и кинематография 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</si>
  <si>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</si>
  <si>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</si>
  <si>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</si>
  <si>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</si>
  <si>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</si>
  <si>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</si>
  <si>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</si>
  <si>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</si>
  <si>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</si>
  <si>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</si>
  <si>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</si>
  <si>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</si>
  <si>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</si>
  <si>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</si>
  <si>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</si>
  <si>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</si>
  <si>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</si>
  <si>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</si>
  <si>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Акцизы по подакцизным товарам (продукции), производимым на территории Российской Федерации</t>
  </si>
  <si>
    <t>Налог, взимаемый в связи с  применением упрощенной системы налогообложения</t>
  </si>
  <si>
    <t>(тыс. рублей)</t>
  </si>
  <si>
    <t>0707</t>
  </si>
  <si>
    <t xml:space="preserve">Молодежная политика </t>
  </si>
  <si>
    <t>0402</t>
  </si>
  <si>
    <t>Топливно-энергетический комплекс</t>
  </si>
  <si>
    <t>1105</t>
  </si>
  <si>
    <t>Другие вопросы в области физической культуры и спорта</t>
  </si>
  <si>
    <t>Решение Собрания МО "Холмский городской округ" от 26.12.2019 № 22/6-169 (первоначальный бюджет)</t>
  </si>
  <si>
    <t>Спорт высших достижений</t>
  </si>
  <si>
    <t>1103</t>
  </si>
  <si>
    <t>Решение Собрания МО "Холмский городской округ" от 22.12.2020 № 36/6-299</t>
  </si>
  <si>
    <t>о внесенных изменениях в первоначальный бюджет муниципального образования "Холмский городской округ" (расходы) за 2020 год</t>
  </si>
  <si>
    <t>Решение Собрания МО "Холмский городской округ" от 30.10.2020 № 33/6-274</t>
  </si>
  <si>
    <t>Прочие безвозмездные поступления</t>
  </si>
  <si>
    <t>Решение Собрания МО "Холмский городской округ" от 30.07.2020 № 30/6-238</t>
  </si>
  <si>
    <t>о внесенных изменениях в первоначальный бюджет муниципального образования "Холмский городской округ" (доходы)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</si>
</sst>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/>
  </cellStyleXfs>
  <cellXfs count="98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 applyProtection="1">
      <alignment vertical="top" wrapText="1"/>
    </xf>
    <xf numFmtId="3" fontId="3" fillId="0" borderId="0" xfId="1" applyNumberFormat="1" applyFont="1" applyFill="1" applyBorder="1" applyAlignment="1" applyProtection="1">
      <alignment horizontal="center" vertical="top" wrapText="1"/>
    </xf>
    <xf numFmtId="164" fontId="3" fillId="0" borderId="0" xfId="1" applyNumberFormat="1" applyFont="1" applyFill="1" applyBorder="1" applyAlignment="1" applyProtection="1">
      <alignment vertical="top" wrapText="1"/>
    </xf>
    <xf numFmtId="3" fontId="3" fillId="0" borderId="0" xfId="1" applyNumberFormat="1" applyFont="1" applyFill="1" applyBorder="1" applyAlignment="1" applyProtection="1">
      <alignment vertical="top"/>
    </xf>
    <xf numFmtId="0" fontId="6" fillId="0" borderId="2" xfId="1" applyNumberFormat="1" applyFont="1" applyFill="1" applyBorder="1" applyAlignment="1" applyProtection="1">
      <alignment horizontal="center" vertical="center" wrapText="1"/>
    </xf>
    <xf numFmtId="3" fontId="6" fillId="0" borderId="2" xfId="1" applyNumberFormat="1" applyFont="1" applyFill="1" applyBorder="1" applyAlignment="1" applyProtection="1">
      <alignment horizontal="center" vertical="center" wrapText="1"/>
    </xf>
    <xf numFmtId="3" fontId="4" fillId="0" borderId="2" xfId="1" applyNumberFormat="1" applyFont="1" applyFill="1" applyBorder="1" applyAlignment="1" applyProtection="1">
      <alignment horizontal="center" vertical="top" wrapText="1"/>
    </xf>
    <xf numFmtId="3" fontId="6" fillId="0" borderId="2" xfId="1" applyNumberFormat="1" applyFont="1" applyFill="1" applyBorder="1" applyAlignment="1" applyProtection="1">
      <alignment horizontal="center" vertical="top" wrapText="1"/>
    </xf>
    <xf numFmtId="164" fontId="6" fillId="0" borderId="2" xfId="1" applyNumberFormat="1" applyFont="1" applyFill="1" applyBorder="1" applyAlignment="1" applyProtection="1">
      <alignment horizontal="center" wrapText="1"/>
    </xf>
    <xf numFmtId="164" fontId="4" fillId="0" borderId="2" xfId="1" applyNumberFormat="1" applyFont="1" applyFill="1" applyBorder="1" applyAlignment="1" applyProtection="1">
      <alignment horizontal="center" wrapText="1"/>
    </xf>
    <xf numFmtId="164" fontId="1" fillId="0" borderId="2" xfId="1" applyNumberFormat="1" applyFont="1" applyFill="1" applyBorder="1" applyAlignment="1">
      <alignment horizontal="center" vertical="top" wrapText="1"/>
    </xf>
    <xf numFmtId="164" fontId="1" fillId="0" borderId="2" xfId="1" applyNumberFormat="1" applyFont="1" applyFill="1" applyBorder="1" applyAlignment="1" applyProtection="1">
      <alignment horizontal="center" vertical="top" wrapText="1"/>
    </xf>
    <xf numFmtId="164" fontId="3" fillId="0" borderId="2" xfId="1" applyNumberFormat="1" applyFont="1" applyFill="1" applyBorder="1" applyAlignment="1" applyProtection="1">
      <alignment horizontal="center" vertical="top" wrapText="1"/>
    </xf>
    <xf numFmtId="164" fontId="6" fillId="0" borderId="2" xfId="1" applyNumberFormat="1" applyFont="1" applyFill="1" applyBorder="1" applyAlignment="1" applyProtection="1">
      <alignment horizontal="center" vertical="top" wrapText="1"/>
    </xf>
    <xf numFmtId="164" fontId="4" fillId="0" borderId="2" xfId="1" applyNumberFormat="1" applyFont="1" applyFill="1" applyBorder="1" applyAlignment="1" applyProtection="1">
      <alignment horizontal="center" vertical="top" wrapText="1"/>
    </xf>
    <xf numFmtId="164" fontId="6" fillId="0" borderId="2" xfId="1" applyNumberFormat="1" applyFont="1" applyFill="1" applyBorder="1" applyAlignment="1">
      <alignment horizontal="center"/>
    </xf>
    <xf numFmtId="164" fontId="4" fillId="0" borderId="2" xfId="1" applyNumberFormat="1" applyFont="1" applyFill="1" applyBorder="1" applyAlignment="1">
      <alignment horizontal="center"/>
    </xf>
    <xf numFmtId="164" fontId="1" fillId="0" borderId="2" xfId="1" applyNumberFormat="1" applyFont="1" applyFill="1" applyBorder="1" applyAlignment="1">
      <alignment horizontal="center" wrapText="1"/>
    </xf>
    <xf numFmtId="164" fontId="3" fillId="0" borderId="2" xfId="1" applyNumberFormat="1" applyFont="1" applyFill="1" applyBorder="1" applyAlignment="1">
      <alignment horizontal="center"/>
    </xf>
    <xf numFmtId="164" fontId="1" fillId="0" borderId="2" xfId="1" applyNumberFormat="1" applyFont="1" applyFill="1" applyBorder="1" applyAlignment="1" applyProtection="1">
      <alignment horizontal="center" wrapText="1"/>
    </xf>
    <xf numFmtId="164" fontId="3" fillId="0" borderId="2" xfId="1" applyNumberFormat="1" applyFont="1" applyFill="1" applyBorder="1" applyAlignment="1">
      <alignment horizontal="center" vertical="top"/>
    </xf>
    <xf numFmtId="164" fontId="3" fillId="0" borderId="2" xfId="1" applyNumberFormat="1" applyFont="1" applyFill="1" applyBorder="1" applyAlignment="1">
      <alignment horizontal="center" vertical="top" wrapText="1"/>
    </xf>
    <xf numFmtId="164" fontId="3" fillId="0" borderId="2" xfId="1" applyNumberFormat="1" applyFont="1" applyFill="1" applyBorder="1" applyAlignment="1">
      <alignment horizontal="center" wrapText="1"/>
    </xf>
    <xf numFmtId="164" fontId="1" fillId="0" borderId="2" xfId="1" applyNumberFormat="1" applyFont="1" applyFill="1" applyBorder="1" applyAlignment="1" applyProtection="1">
      <alignment horizontal="center" vertical="top"/>
    </xf>
    <xf numFmtId="164" fontId="3" fillId="0" borderId="2" xfId="1" applyNumberFormat="1" applyFont="1" applyFill="1" applyBorder="1" applyAlignment="1" applyProtection="1">
      <alignment horizontal="center" vertical="top"/>
    </xf>
    <xf numFmtId="164" fontId="6" fillId="0" borderId="2" xfId="1" applyNumberFormat="1" applyFont="1" applyFill="1" applyBorder="1" applyAlignment="1" applyProtection="1">
      <alignment horizontal="center" vertical="top"/>
    </xf>
    <xf numFmtId="164" fontId="4" fillId="0" borderId="2" xfId="1" applyNumberFormat="1" applyFont="1" applyFill="1" applyBorder="1" applyAlignment="1" applyProtection="1">
      <alignment horizontal="center" vertical="top"/>
    </xf>
    <xf numFmtId="164" fontId="1" fillId="0" borderId="2" xfId="1" applyNumberFormat="1" applyFont="1" applyFill="1" applyBorder="1" applyAlignment="1">
      <alignment horizontal="center" vertical="top"/>
    </xf>
    <xf numFmtId="164" fontId="6" fillId="0" borderId="2" xfId="1" applyNumberFormat="1" applyFont="1" applyFill="1" applyBorder="1" applyAlignment="1">
      <alignment horizontal="center" wrapText="1"/>
    </xf>
    <xf numFmtId="164" fontId="4" fillId="0" borderId="2" xfId="1" applyNumberFormat="1" applyFont="1" applyFill="1" applyBorder="1" applyAlignment="1">
      <alignment horizontal="center" wrapText="1"/>
    </xf>
    <xf numFmtId="49" fontId="6" fillId="0" borderId="2" xfId="1" applyNumberFormat="1" applyFont="1" applyFill="1" applyBorder="1" applyAlignment="1" applyProtection="1">
      <alignment horizontal="center" vertical="top" wrapText="1"/>
    </xf>
    <xf numFmtId="0" fontId="7" fillId="0" borderId="0" xfId="1" applyNumberFormat="1" applyFont="1" applyFill="1" applyBorder="1" applyAlignment="1" applyProtection="1">
      <alignment vertical="top" wrapText="1"/>
    </xf>
    <xf numFmtId="3" fontId="7" fillId="0" borderId="0" xfId="1" applyNumberFormat="1" applyFont="1" applyFill="1" applyBorder="1" applyAlignment="1" applyProtection="1">
      <alignment horizontal="center" vertical="top" wrapText="1"/>
    </xf>
    <xf numFmtId="3" fontId="7" fillId="0" borderId="0" xfId="1" applyNumberFormat="1" applyFont="1" applyFill="1" applyBorder="1" applyAlignment="1" applyProtection="1">
      <alignment vertical="top"/>
    </xf>
    <xf numFmtId="0" fontId="7" fillId="0" borderId="0" xfId="1" applyNumberFormat="1" applyFont="1" applyFill="1" applyBorder="1" applyAlignment="1" applyProtection="1">
      <alignment vertical="top"/>
    </xf>
    <xf numFmtId="0" fontId="10" fillId="0" borderId="2" xfId="1" applyNumberFormat="1" applyFont="1" applyFill="1" applyBorder="1" applyAlignment="1" applyProtection="1">
      <alignment horizontal="center" vertical="top" wrapText="1"/>
    </xf>
    <xf numFmtId="3" fontId="10" fillId="0" borderId="2" xfId="1" applyNumberFormat="1" applyFont="1" applyFill="1" applyBorder="1" applyAlignment="1" applyProtection="1">
      <alignment horizontal="center" vertical="top" wrapText="1"/>
    </xf>
    <xf numFmtId="3" fontId="11" fillId="0" borderId="2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3" fillId="0" borderId="0" xfId="1" applyNumberFormat="1" applyFont="1" applyFill="1" applyBorder="1" applyAlignment="1" applyProtection="1">
      <alignment horizontal="right" vertical="top"/>
    </xf>
    <xf numFmtId="3" fontId="6" fillId="0" borderId="5" xfId="1" applyNumberFormat="1" applyFont="1" applyFill="1" applyBorder="1" applyAlignment="1" applyProtection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top"/>
    </xf>
    <xf numFmtId="49" fontId="6" fillId="0" borderId="9" xfId="1" applyNumberFormat="1" applyFont="1" applyFill="1" applyBorder="1" applyAlignment="1" applyProtection="1">
      <alignment horizontal="center" vertical="center" wrapText="1"/>
    </xf>
    <xf numFmtId="49" fontId="5" fillId="0" borderId="9" xfId="1" applyNumberFormat="1" applyFont="1" applyFill="1" applyBorder="1" applyAlignment="1">
      <alignment horizontal="center" vertical="top" wrapText="1"/>
    </xf>
    <xf numFmtId="49" fontId="5" fillId="0" borderId="9" xfId="1" applyNumberFormat="1" applyFont="1" applyFill="1" applyBorder="1" applyAlignment="1">
      <alignment horizontal="center" wrapText="1"/>
    </xf>
    <xf numFmtId="49" fontId="6" fillId="0" borderId="9" xfId="1" applyNumberFormat="1" applyFont="1" applyFill="1" applyBorder="1" applyAlignment="1" applyProtection="1">
      <alignment horizontal="center" vertical="top" wrapText="1"/>
    </xf>
    <xf numFmtId="49" fontId="6" fillId="0" borderId="9" xfId="1" applyNumberFormat="1" applyFont="1" applyFill="1" applyBorder="1" applyAlignment="1">
      <alignment horizontal="center" vertical="top" wrapText="1"/>
    </xf>
    <xf numFmtId="49" fontId="6" fillId="0" borderId="9" xfId="1" applyNumberFormat="1" applyFont="1" applyFill="1" applyBorder="1" applyAlignment="1">
      <alignment horizontal="center" vertical="center" wrapText="1"/>
    </xf>
    <xf numFmtId="49" fontId="1" fillId="0" borderId="9" xfId="1" applyNumberFormat="1" applyFont="1" applyFill="1" applyBorder="1" applyAlignment="1">
      <alignment horizontal="center" vertical="top" wrapText="1"/>
    </xf>
    <xf numFmtId="49" fontId="6" fillId="0" borderId="9" xfId="1" applyNumberFormat="1" applyFont="1" applyFill="1" applyBorder="1" applyAlignment="1" applyProtection="1">
      <alignment horizontal="center" vertical="top"/>
    </xf>
    <xf numFmtId="49" fontId="6" fillId="0" borderId="9" xfId="1" applyNumberFormat="1" applyFont="1" applyFill="1" applyBorder="1" applyAlignment="1">
      <alignment horizontal="center" wrapText="1"/>
    </xf>
    <xf numFmtId="0" fontId="6" fillId="0" borderId="3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/>
    </xf>
    <xf numFmtId="49" fontId="6" fillId="0" borderId="5" xfId="1" applyNumberFormat="1" applyFont="1" applyFill="1" applyBorder="1" applyAlignment="1" applyProtection="1">
      <alignment horizontal="left" vertical="top" wrapText="1"/>
    </xf>
    <xf numFmtId="0" fontId="4" fillId="0" borderId="2" xfId="1" applyNumberFormat="1" applyFont="1" applyFill="1" applyBorder="1" applyAlignment="1" applyProtection="1">
      <alignment horizontal="center" vertical="top"/>
    </xf>
    <xf numFmtId="0" fontId="10" fillId="0" borderId="2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4" fillId="0" borderId="0" xfId="1" applyNumberFormat="1" applyFont="1" applyFill="1" applyBorder="1" applyAlignment="1" applyProtection="1">
      <alignment horizontal="center" vertical="top" wrapText="1"/>
    </xf>
    <xf numFmtId="164" fontId="6" fillId="0" borderId="2" xfId="1" applyNumberFormat="1" applyFont="1" applyFill="1" applyBorder="1" applyAlignment="1">
      <alignment horizontal="center" vertical="top" wrapText="1"/>
    </xf>
    <xf numFmtId="164" fontId="11" fillId="0" borderId="2" xfId="0" applyNumberFormat="1" applyFont="1" applyFill="1" applyBorder="1" applyAlignment="1" applyProtection="1">
      <alignment vertical="top"/>
    </xf>
    <xf numFmtId="164" fontId="9" fillId="0" borderId="2" xfId="1" applyNumberFormat="1" applyFont="1" applyFill="1" applyBorder="1" applyAlignment="1" applyProtection="1">
      <alignment vertical="top"/>
    </xf>
    <xf numFmtId="164" fontId="11" fillId="2" borderId="2" xfId="0" applyNumberFormat="1" applyFont="1" applyFill="1" applyBorder="1" applyAlignment="1" applyProtection="1">
      <alignment vertical="top"/>
    </xf>
    <xf numFmtId="164" fontId="9" fillId="0" borderId="2" xfId="0" applyNumberFormat="1" applyFont="1" applyFill="1" applyBorder="1" applyAlignment="1" applyProtection="1">
      <alignment vertical="top"/>
    </xf>
    <xf numFmtId="164" fontId="8" fillId="0" borderId="2" xfId="0" applyNumberFormat="1" applyFont="1" applyBorder="1" applyAlignment="1">
      <alignment vertical="top"/>
    </xf>
    <xf numFmtId="164" fontId="11" fillId="0" borderId="2" xfId="2" applyNumberFormat="1" applyFont="1" applyBorder="1" applyAlignment="1">
      <alignment vertical="top"/>
    </xf>
    <xf numFmtId="164" fontId="9" fillId="0" borderId="2" xfId="0" applyNumberFormat="1" applyFont="1" applyBorder="1" applyAlignment="1">
      <alignment vertical="top"/>
    </xf>
    <xf numFmtId="164" fontId="8" fillId="0" borderId="2" xfId="0" applyNumberFormat="1" applyFont="1" applyBorder="1"/>
    <xf numFmtId="164" fontId="4" fillId="0" borderId="2" xfId="0" applyNumberFormat="1" applyFont="1" applyFill="1" applyBorder="1" applyAlignment="1" applyProtection="1">
      <alignment vertical="top"/>
    </xf>
    <xf numFmtId="0" fontId="3" fillId="5" borderId="2" xfId="0" applyFont="1" applyFill="1" applyBorder="1" applyAlignment="1">
      <alignment horizontal="justify" vertical="center" wrapText="1"/>
    </xf>
    <xf numFmtId="164" fontId="10" fillId="0" borderId="2" xfId="0" applyNumberFormat="1" applyFont="1" applyBorder="1"/>
    <xf numFmtId="164" fontId="9" fillId="3" borderId="2" xfId="0" applyNumberFormat="1" applyFont="1" applyFill="1" applyBorder="1" applyAlignment="1" applyProtection="1">
      <alignment vertical="top"/>
    </xf>
    <xf numFmtId="0" fontId="4" fillId="0" borderId="0" xfId="1" applyNumberFormat="1" applyFont="1" applyFill="1" applyBorder="1" applyAlignment="1" applyProtection="1">
      <alignment horizontal="center" vertical="top"/>
    </xf>
    <xf numFmtId="0" fontId="0" fillId="0" borderId="0" xfId="0" applyAlignment="1">
      <alignment vertical="top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4" fillId="0" borderId="0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5" xfId="1" applyNumberFormat="1" applyFon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164" fontId="9" fillId="2" borderId="2" xfId="0" applyNumberFormat="1" applyFont="1" applyFill="1" applyBorder="1" applyAlignment="1" applyProtection="1">
      <alignment vertical="top"/>
    </xf>
    <xf numFmtId="164" fontId="11" fillId="3" borderId="2" xfId="0" applyNumberFormat="1" applyFont="1" applyFill="1" applyBorder="1" applyAlignment="1" applyProtection="1">
      <alignment vertical="top"/>
    </xf>
    <xf numFmtId="164" fontId="11" fillId="0" borderId="2" xfId="0" applyNumberFormat="1" applyFont="1" applyFill="1" applyBorder="1" applyAlignment="1">
      <alignment vertical="top"/>
    </xf>
  </cellXfs>
  <cellStyles count="3">
    <cellStyle name="Обычный" xfId="0" builtinId="0"/>
    <cellStyle name="Обычный_Исполнение бюджета 2004 " xfId="2"/>
    <cellStyle name="Обычный_ПРИЛОЖЕНИЕ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zoomScaleNormal="100" workbookViewId="0">
      <selection activeCell="A5" sqref="A5:E41"/>
    </sheetView>
  </sheetViews>
  <sheetFormatPr defaultRowHeight="14.4" x14ac:dyDescent="0.3"/>
  <cols>
    <col min="1" max="1" width="41.88671875" style="40" customWidth="1"/>
    <col min="2" max="4" width="18.109375" style="40" customWidth="1"/>
    <col min="5" max="5" width="18.109375" customWidth="1"/>
    <col min="6" max="6" width="12.6640625" customWidth="1"/>
  </cols>
  <sheetData>
    <row r="1" spans="1:6" s="36" customFormat="1" ht="15.6" x14ac:dyDescent="0.3">
      <c r="A1" s="33"/>
      <c r="B1" s="34"/>
      <c r="C1" s="35"/>
      <c r="D1" s="35"/>
    </row>
    <row r="2" spans="1:6" s="36" customFormat="1" ht="15.6" x14ac:dyDescent="0.3">
      <c r="A2" s="78" t="s">
        <v>4</v>
      </c>
      <c r="B2" s="78"/>
      <c r="C2" s="78"/>
      <c r="D2" s="78"/>
      <c r="E2" s="79"/>
    </row>
    <row r="3" spans="1:6" s="36" customFormat="1" ht="37.950000000000003" customHeight="1" x14ac:dyDescent="0.3">
      <c r="A3" s="87" t="s">
        <v>148</v>
      </c>
      <c r="B3" s="88"/>
      <c r="C3" s="88"/>
      <c r="D3" s="88"/>
      <c r="E3" s="88"/>
      <c r="F3" s="64"/>
    </row>
    <row r="4" spans="1:6" s="36" customFormat="1" ht="15.6" x14ac:dyDescent="0.3">
      <c r="A4" s="33"/>
      <c r="B4" s="34"/>
      <c r="C4" s="35"/>
      <c r="D4" s="35"/>
      <c r="E4" s="41" t="s">
        <v>133</v>
      </c>
    </row>
    <row r="5" spans="1:6" s="36" customFormat="1" ht="15.6" customHeight="1" x14ac:dyDescent="0.3">
      <c r="A5" s="94" t="s">
        <v>5</v>
      </c>
      <c r="B5" s="80" t="s">
        <v>140</v>
      </c>
      <c r="C5" s="80" t="s">
        <v>147</v>
      </c>
      <c r="D5" s="80" t="s">
        <v>145</v>
      </c>
      <c r="E5" s="80" t="s">
        <v>143</v>
      </c>
    </row>
    <row r="6" spans="1:6" s="36" customFormat="1" ht="15.6" x14ac:dyDescent="0.3">
      <c r="A6" s="94"/>
      <c r="B6" s="80"/>
      <c r="C6" s="80"/>
      <c r="D6" s="80"/>
      <c r="E6" s="80"/>
    </row>
    <row r="7" spans="1:6" s="36" customFormat="1" ht="102" customHeight="1" x14ac:dyDescent="0.3">
      <c r="A7" s="94"/>
      <c r="B7" s="80"/>
      <c r="C7" s="80"/>
      <c r="D7" s="80"/>
      <c r="E7" s="80"/>
    </row>
    <row r="8" spans="1:6" s="36" customFormat="1" ht="15.6" x14ac:dyDescent="0.3">
      <c r="A8" s="37">
        <v>1</v>
      </c>
      <c r="B8" s="38">
        <v>2</v>
      </c>
      <c r="C8" s="39">
        <v>3</v>
      </c>
      <c r="D8" s="39">
        <v>4</v>
      </c>
      <c r="E8" s="59">
        <v>5</v>
      </c>
    </row>
    <row r="9" spans="1:6" s="36" customFormat="1" ht="15.6" x14ac:dyDescent="0.3">
      <c r="A9" s="60" t="s">
        <v>6</v>
      </c>
      <c r="B9" s="66">
        <f>B10+B13+B18+B23+B24+B28+B29+B30+B33+B12</f>
        <v>827072.6</v>
      </c>
      <c r="C9" s="66">
        <f>C10+C13+C18+C23+C24+C28+C29+C30+C33+C12</f>
        <v>845968.09999999986</v>
      </c>
      <c r="D9" s="66">
        <f>D10+D13+D18+D23+D24+D28+D29+D30+D33+D12</f>
        <v>857761.69999999984</v>
      </c>
      <c r="E9" s="66">
        <f>E10+E13+E18+E23+E24+E28+E29+E30+E33+E12</f>
        <v>857761.69999999984</v>
      </c>
    </row>
    <row r="10" spans="1:6" s="36" customFormat="1" ht="15.6" x14ac:dyDescent="0.3">
      <c r="A10" s="60" t="s">
        <v>7</v>
      </c>
      <c r="B10" s="66">
        <f>B11</f>
        <v>405838.1</v>
      </c>
      <c r="C10" s="66">
        <f t="shared" ref="C10:E10" si="0">C11</f>
        <v>405838.1</v>
      </c>
      <c r="D10" s="66">
        <f t="shared" si="0"/>
        <v>405838.1</v>
      </c>
      <c r="E10" s="66">
        <f t="shared" si="0"/>
        <v>405838.1</v>
      </c>
    </row>
    <row r="11" spans="1:6" s="36" customFormat="1" ht="15.6" x14ac:dyDescent="0.3">
      <c r="A11" s="61" t="s">
        <v>8</v>
      </c>
      <c r="B11" s="95">
        <v>405838.1</v>
      </c>
      <c r="C11" s="95">
        <v>405838.1</v>
      </c>
      <c r="D11" s="95">
        <v>405838.1</v>
      </c>
      <c r="E11" s="67">
        <v>405838.1</v>
      </c>
    </row>
    <row r="12" spans="1:6" s="36" customFormat="1" ht="41.4" x14ac:dyDescent="0.3">
      <c r="A12" s="60" t="s">
        <v>131</v>
      </c>
      <c r="B12" s="68">
        <v>13497</v>
      </c>
      <c r="C12" s="68">
        <v>16398.2</v>
      </c>
      <c r="D12" s="68">
        <v>16398.2</v>
      </c>
      <c r="E12" s="68">
        <v>14917</v>
      </c>
    </row>
    <row r="13" spans="1:6" s="36" customFormat="1" ht="15.6" x14ac:dyDescent="0.3">
      <c r="A13" s="60" t="s">
        <v>9</v>
      </c>
      <c r="B13" s="66">
        <f>B14+B17+B15+B16</f>
        <v>195245</v>
      </c>
      <c r="C13" s="66">
        <f t="shared" ref="C13:E13" si="1">C14+C17+C15+C16</f>
        <v>192060</v>
      </c>
      <c r="D13" s="66">
        <f t="shared" si="1"/>
        <v>191289</v>
      </c>
      <c r="E13" s="66">
        <f t="shared" si="1"/>
        <v>187807.1</v>
      </c>
    </row>
    <row r="14" spans="1:6" s="36" customFormat="1" ht="27.6" x14ac:dyDescent="0.3">
      <c r="A14" s="61" t="s">
        <v>132</v>
      </c>
      <c r="B14" s="69">
        <v>157251</v>
      </c>
      <c r="C14" s="69">
        <v>157251</v>
      </c>
      <c r="D14" s="69">
        <v>157251</v>
      </c>
      <c r="E14" s="69">
        <v>157251</v>
      </c>
    </row>
    <row r="15" spans="1:6" s="36" customFormat="1" ht="27.6" x14ac:dyDescent="0.3">
      <c r="A15" s="61" t="s">
        <v>10</v>
      </c>
      <c r="B15" s="69">
        <v>29867</v>
      </c>
      <c r="C15" s="69">
        <v>26682</v>
      </c>
      <c r="D15" s="69">
        <v>26682</v>
      </c>
      <c r="E15" s="67">
        <v>24000</v>
      </c>
    </row>
    <row r="16" spans="1:6" s="36" customFormat="1" ht="15.6" x14ac:dyDescent="0.3">
      <c r="A16" s="61" t="s">
        <v>11</v>
      </c>
      <c r="B16" s="69">
        <v>795</v>
      </c>
      <c r="C16" s="69">
        <v>795</v>
      </c>
      <c r="D16" s="69">
        <v>24</v>
      </c>
      <c r="E16" s="67">
        <v>24.1</v>
      </c>
    </row>
    <row r="17" spans="1:5" s="36" customFormat="1" ht="27.6" x14ac:dyDescent="0.3">
      <c r="A17" s="61" t="s">
        <v>12</v>
      </c>
      <c r="B17" s="69">
        <v>7332</v>
      </c>
      <c r="C17" s="69">
        <v>7332</v>
      </c>
      <c r="D17" s="69">
        <v>7332</v>
      </c>
      <c r="E17" s="67">
        <v>6532</v>
      </c>
    </row>
    <row r="18" spans="1:5" s="36" customFormat="1" ht="15.6" x14ac:dyDescent="0.3">
      <c r="A18" s="60" t="s">
        <v>13</v>
      </c>
      <c r="B18" s="66">
        <f>SUM(B19:B22)</f>
        <v>178634</v>
      </c>
      <c r="C18" s="66">
        <f t="shared" ref="C18:E18" si="2">SUM(C19:C22)</f>
        <v>183634</v>
      </c>
      <c r="D18" s="66">
        <f t="shared" si="2"/>
        <v>183634</v>
      </c>
      <c r="E18" s="66">
        <f t="shared" si="2"/>
        <v>185576.7</v>
      </c>
    </row>
    <row r="19" spans="1:5" s="36" customFormat="1" ht="15.6" x14ac:dyDescent="0.3">
      <c r="A19" s="61" t="s">
        <v>14</v>
      </c>
      <c r="B19" s="69">
        <v>5199</v>
      </c>
      <c r="C19" s="69">
        <v>5199</v>
      </c>
      <c r="D19" s="69">
        <v>5199</v>
      </c>
      <c r="E19" s="67">
        <v>5812</v>
      </c>
    </row>
    <row r="20" spans="1:5" s="36" customFormat="1" ht="15.6" x14ac:dyDescent="0.3">
      <c r="A20" s="62" t="s">
        <v>15</v>
      </c>
      <c r="B20" s="69">
        <v>98111</v>
      </c>
      <c r="C20" s="69">
        <v>98111</v>
      </c>
      <c r="D20" s="69">
        <v>98111</v>
      </c>
      <c r="E20" s="67">
        <v>93858.7</v>
      </c>
    </row>
    <row r="21" spans="1:5" s="36" customFormat="1" ht="15.6" x14ac:dyDescent="0.3">
      <c r="A21" s="61" t="s">
        <v>16</v>
      </c>
      <c r="B21" s="69">
        <v>53625</v>
      </c>
      <c r="C21" s="69">
        <v>53625</v>
      </c>
      <c r="D21" s="69">
        <v>53625</v>
      </c>
      <c r="E21" s="67">
        <v>53625</v>
      </c>
    </row>
    <row r="22" spans="1:5" s="36" customFormat="1" ht="15.6" x14ac:dyDescent="0.3">
      <c r="A22" s="61" t="s">
        <v>17</v>
      </c>
      <c r="B22" s="69">
        <v>21699</v>
      </c>
      <c r="C22" s="69">
        <v>26699</v>
      </c>
      <c r="D22" s="69">
        <v>26699</v>
      </c>
      <c r="E22" s="67">
        <v>32281</v>
      </c>
    </row>
    <row r="23" spans="1:5" s="36" customFormat="1" ht="15.6" x14ac:dyDescent="0.3">
      <c r="A23" s="60" t="s">
        <v>18</v>
      </c>
      <c r="B23" s="66">
        <v>8097.5</v>
      </c>
      <c r="C23" s="66">
        <v>8099.1</v>
      </c>
      <c r="D23" s="66">
        <v>8099.1</v>
      </c>
      <c r="E23" s="66">
        <v>8066.4</v>
      </c>
    </row>
    <row r="24" spans="1:5" ht="41.4" x14ac:dyDescent="0.3">
      <c r="A24" s="60" t="s">
        <v>19</v>
      </c>
      <c r="B24" s="96">
        <f>B25+B26+B27</f>
        <v>18070.8</v>
      </c>
      <c r="C24" s="96">
        <f t="shared" ref="C24:E24" si="3">C25+C26+C27</f>
        <v>18070.8</v>
      </c>
      <c r="D24" s="96">
        <f t="shared" si="3"/>
        <v>19256.5</v>
      </c>
      <c r="E24" s="96">
        <f t="shared" si="3"/>
        <v>19449.7</v>
      </c>
    </row>
    <row r="25" spans="1:5" ht="96.6" x14ac:dyDescent="0.3">
      <c r="A25" s="61" t="s">
        <v>20</v>
      </c>
      <c r="B25" s="77">
        <v>8490.6</v>
      </c>
      <c r="C25" s="69">
        <v>8620.5</v>
      </c>
      <c r="D25" s="69">
        <v>9901.7000000000007</v>
      </c>
      <c r="E25" s="70">
        <v>10301.700000000001</v>
      </c>
    </row>
    <row r="26" spans="1:5" ht="96.6" x14ac:dyDescent="0.3">
      <c r="A26" s="61" t="s">
        <v>21</v>
      </c>
      <c r="B26" s="69">
        <v>149.9</v>
      </c>
      <c r="C26" s="69">
        <v>20</v>
      </c>
      <c r="D26" s="69">
        <v>14.5</v>
      </c>
      <c r="E26" s="70">
        <v>7.7</v>
      </c>
    </row>
    <row r="27" spans="1:5" ht="96.6" x14ac:dyDescent="0.3">
      <c r="A27" s="63" t="s">
        <v>22</v>
      </c>
      <c r="B27" s="69">
        <v>9430.2999999999993</v>
      </c>
      <c r="C27" s="69">
        <v>9430.2999999999993</v>
      </c>
      <c r="D27" s="69">
        <v>9340.2999999999993</v>
      </c>
      <c r="E27" s="69">
        <v>9140.2999999999993</v>
      </c>
    </row>
    <row r="28" spans="1:5" ht="31.95" customHeight="1" x14ac:dyDescent="0.3">
      <c r="A28" s="60" t="s">
        <v>23</v>
      </c>
      <c r="B28" s="68">
        <v>1121.9000000000001</v>
      </c>
      <c r="C28" s="68">
        <v>1121.9000000000001</v>
      </c>
      <c r="D28" s="68">
        <v>1600</v>
      </c>
      <c r="E28" s="68">
        <v>2150</v>
      </c>
    </row>
    <row r="29" spans="1:5" ht="27.6" x14ac:dyDescent="0.3">
      <c r="A29" s="60" t="s">
        <v>24</v>
      </c>
      <c r="B29" s="71">
        <v>560.4</v>
      </c>
      <c r="C29" s="71">
        <v>14738.1</v>
      </c>
      <c r="D29" s="71">
        <v>19632.099999999999</v>
      </c>
      <c r="E29" s="71">
        <v>20482</v>
      </c>
    </row>
    <row r="30" spans="1:5" ht="27.6" x14ac:dyDescent="0.3">
      <c r="A30" s="60" t="s">
        <v>25</v>
      </c>
      <c r="B30" s="97">
        <f>B31+B32</f>
        <v>3346.2</v>
      </c>
      <c r="C30" s="97">
        <f t="shared" ref="C30:E30" si="4">C31+C32</f>
        <v>3346.2</v>
      </c>
      <c r="D30" s="97">
        <f t="shared" si="4"/>
        <v>4014.7</v>
      </c>
      <c r="E30" s="97">
        <f t="shared" si="4"/>
        <v>3974.7</v>
      </c>
    </row>
    <row r="31" spans="1:5" ht="110.4" x14ac:dyDescent="0.3">
      <c r="A31" s="61" t="s">
        <v>26</v>
      </c>
      <c r="B31" s="72">
        <v>745.5</v>
      </c>
      <c r="C31" s="72">
        <v>745.5</v>
      </c>
      <c r="D31" s="72">
        <v>1414</v>
      </c>
      <c r="E31" s="72">
        <v>1504</v>
      </c>
    </row>
    <row r="32" spans="1:5" ht="55.2" x14ac:dyDescent="0.3">
      <c r="A32" s="61" t="s">
        <v>27</v>
      </c>
      <c r="B32" s="72">
        <v>2600.6999999999998</v>
      </c>
      <c r="C32" s="69">
        <v>2600.6999999999998</v>
      </c>
      <c r="D32" s="69">
        <v>2600.6999999999998</v>
      </c>
      <c r="E32" s="70">
        <v>2470.6999999999998</v>
      </c>
    </row>
    <row r="33" spans="1:5" x14ac:dyDescent="0.3">
      <c r="A33" s="60" t="s">
        <v>28</v>
      </c>
      <c r="B33" s="66">
        <v>2661.7</v>
      </c>
      <c r="C33" s="66">
        <v>2661.7</v>
      </c>
      <c r="D33" s="66">
        <v>8000</v>
      </c>
      <c r="E33" s="66">
        <v>9500</v>
      </c>
    </row>
    <row r="34" spans="1:5" x14ac:dyDescent="0.3">
      <c r="A34" s="60" t="s">
        <v>29</v>
      </c>
      <c r="B34" s="66">
        <f t="shared" ref="B34:D34" si="5">B35</f>
        <v>3290171.4000000004</v>
      </c>
      <c r="C34" s="66">
        <f t="shared" si="5"/>
        <v>3756959.3</v>
      </c>
      <c r="D34" s="66">
        <f t="shared" si="5"/>
        <v>3958852.6</v>
      </c>
      <c r="E34" s="66">
        <f>E35+E40</f>
        <v>4108981.5000000005</v>
      </c>
    </row>
    <row r="35" spans="1:5" ht="27.6" x14ac:dyDescent="0.3">
      <c r="A35" s="60" t="s">
        <v>30</v>
      </c>
      <c r="B35" s="66">
        <f>B36+B37+B38+B39</f>
        <v>3290171.4000000004</v>
      </c>
      <c r="C35" s="66">
        <f t="shared" ref="C35:E35" si="6">C36+C37+C38+C39</f>
        <v>3756959.3</v>
      </c>
      <c r="D35" s="66">
        <f t="shared" si="6"/>
        <v>3958852.6</v>
      </c>
      <c r="E35" s="66">
        <f t="shared" si="6"/>
        <v>4108946.3000000003</v>
      </c>
    </row>
    <row r="36" spans="1:5" ht="27.6" x14ac:dyDescent="0.3">
      <c r="A36" s="61" t="s">
        <v>31</v>
      </c>
      <c r="B36" s="69">
        <v>976650.5</v>
      </c>
      <c r="C36" s="69">
        <v>976650.5</v>
      </c>
      <c r="D36" s="69">
        <v>1013225.1</v>
      </c>
      <c r="E36" s="69">
        <v>1122412.8</v>
      </c>
    </row>
    <row r="37" spans="1:5" ht="27.6" x14ac:dyDescent="0.3">
      <c r="A37" s="61" t="s">
        <v>32</v>
      </c>
      <c r="B37" s="69">
        <v>902414.4</v>
      </c>
      <c r="C37" s="69">
        <v>1245472</v>
      </c>
      <c r="D37" s="69">
        <v>1420395.1</v>
      </c>
      <c r="E37" s="73">
        <v>1507574.6</v>
      </c>
    </row>
    <row r="38" spans="1:5" x14ac:dyDescent="0.3">
      <c r="A38" s="61" t="s">
        <v>33</v>
      </c>
      <c r="B38" s="69">
        <v>257517.7</v>
      </c>
      <c r="C38" s="69">
        <v>257509.1</v>
      </c>
      <c r="D38" s="69">
        <v>251709.9</v>
      </c>
      <c r="E38" s="73">
        <v>244935.3</v>
      </c>
    </row>
    <row r="39" spans="1:5" x14ac:dyDescent="0.3">
      <c r="A39" s="61" t="s">
        <v>34</v>
      </c>
      <c r="B39" s="69">
        <v>1153588.8</v>
      </c>
      <c r="C39" s="69">
        <v>1277327.7</v>
      </c>
      <c r="D39" s="69">
        <v>1273522.5</v>
      </c>
      <c r="E39" s="73">
        <v>1234023.6000000001</v>
      </c>
    </row>
    <row r="40" spans="1:5" x14ac:dyDescent="0.3">
      <c r="A40" s="60" t="s">
        <v>146</v>
      </c>
      <c r="B40" s="66">
        <v>0</v>
      </c>
      <c r="C40" s="66">
        <v>0</v>
      </c>
      <c r="D40" s="66">
        <v>0</v>
      </c>
      <c r="E40" s="76">
        <v>35.200000000000003</v>
      </c>
    </row>
    <row r="41" spans="1:5" ht="15.6" x14ac:dyDescent="0.3">
      <c r="A41" s="60" t="s">
        <v>35</v>
      </c>
      <c r="B41" s="74">
        <f>B34+B9</f>
        <v>4117244.0000000005</v>
      </c>
      <c r="C41" s="74">
        <f>C34+C9</f>
        <v>4602927.3999999994</v>
      </c>
      <c r="D41" s="74">
        <f>D34+D9</f>
        <v>4816614.3</v>
      </c>
      <c r="E41" s="74">
        <f>E34+E9</f>
        <v>4966743.2</v>
      </c>
    </row>
  </sheetData>
  <mergeCells count="7">
    <mergeCell ref="A2:E2"/>
    <mergeCell ref="E5:E7"/>
    <mergeCell ref="A5:A7"/>
    <mergeCell ref="B5:B7"/>
    <mergeCell ref="C5:C7"/>
    <mergeCell ref="D5:D7"/>
    <mergeCell ref="A3:E3"/>
  </mergeCells>
  <pageMargins left="0.7" right="0.7" top="0.75" bottom="0.75" header="0.3" footer="0.3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"/>
  <sheetViews>
    <sheetView zoomScaleNormal="100" workbookViewId="0">
      <selection activeCell="C5" sqref="C5:C7"/>
    </sheetView>
  </sheetViews>
  <sheetFormatPr defaultColWidth="8.88671875" defaultRowHeight="15.6" x14ac:dyDescent="0.3"/>
  <cols>
    <col min="1" max="1" width="41.5546875" style="1" customWidth="1"/>
    <col min="2" max="2" width="8.6640625" style="1" customWidth="1"/>
    <col min="3" max="4" width="18.109375" style="1" customWidth="1"/>
    <col min="5" max="5" width="18.33203125" style="1" customWidth="1"/>
    <col min="6" max="6" width="18.109375" style="1" customWidth="1"/>
    <col min="7" max="16384" width="8.88671875" style="1"/>
  </cols>
  <sheetData>
    <row r="2" spans="1:6" x14ac:dyDescent="0.3">
      <c r="A2" s="78" t="s">
        <v>3</v>
      </c>
      <c r="B2" s="78"/>
      <c r="C2" s="78"/>
      <c r="D2" s="78"/>
      <c r="E2" s="78"/>
      <c r="F2" s="78"/>
    </row>
    <row r="3" spans="1:6" ht="35.4" customHeight="1" x14ac:dyDescent="0.3">
      <c r="A3" s="87" t="s">
        <v>144</v>
      </c>
      <c r="B3" s="88"/>
      <c r="C3" s="88"/>
      <c r="D3" s="88"/>
      <c r="E3" s="88"/>
      <c r="F3" s="88"/>
    </row>
    <row r="4" spans="1:6" x14ac:dyDescent="0.3">
      <c r="A4" s="2"/>
      <c r="B4" s="2"/>
      <c r="C4" s="3"/>
      <c r="D4" s="4"/>
      <c r="E4" s="5"/>
      <c r="F4" s="43" t="s">
        <v>0</v>
      </c>
    </row>
    <row r="5" spans="1:6" ht="15.6" customHeight="1" x14ac:dyDescent="0.3">
      <c r="A5" s="89" t="s">
        <v>1</v>
      </c>
      <c r="B5" s="89" t="s">
        <v>36</v>
      </c>
      <c r="C5" s="81" t="s">
        <v>140</v>
      </c>
      <c r="D5" s="81" t="s">
        <v>147</v>
      </c>
      <c r="E5" s="84" t="s">
        <v>145</v>
      </c>
      <c r="F5" s="80" t="s">
        <v>143</v>
      </c>
    </row>
    <row r="6" spans="1:6" x14ac:dyDescent="0.3">
      <c r="A6" s="92"/>
      <c r="B6" s="90"/>
      <c r="C6" s="82"/>
      <c r="D6" s="82"/>
      <c r="E6" s="85"/>
      <c r="F6" s="80"/>
    </row>
    <row r="7" spans="1:6" ht="97.95" customHeight="1" x14ac:dyDescent="0.3">
      <c r="A7" s="93"/>
      <c r="B7" s="91"/>
      <c r="C7" s="83"/>
      <c r="D7" s="83"/>
      <c r="E7" s="86"/>
      <c r="F7" s="80"/>
    </row>
    <row r="8" spans="1:6" x14ac:dyDescent="0.3">
      <c r="A8" s="53">
        <v>1</v>
      </c>
      <c r="B8" s="6">
        <v>2</v>
      </c>
      <c r="C8" s="7">
        <v>3</v>
      </c>
      <c r="D8" s="8">
        <v>4</v>
      </c>
      <c r="E8" s="9">
        <v>5</v>
      </c>
      <c r="F8" s="42">
        <v>6</v>
      </c>
    </row>
    <row r="9" spans="1:6" x14ac:dyDescent="0.3">
      <c r="A9" s="54" t="s">
        <v>127</v>
      </c>
      <c r="B9" s="44" t="s">
        <v>38</v>
      </c>
      <c r="C9" s="10">
        <f>SUM(C10:C17)</f>
        <v>330003.80000000005</v>
      </c>
      <c r="D9" s="10">
        <f>SUM(D10:D17)</f>
        <v>337538.2</v>
      </c>
      <c r="E9" s="11">
        <f>SUM(E10:E17)</f>
        <v>366220.5</v>
      </c>
      <c r="F9" s="11">
        <f t="shared" ref="F9" si="0">SUM(F10:F17)</f>
        <v>338223.30000000005</v>
      </c>
    </row>
    <row r="10" spans="1:6" ht="62.4" x14ac:dyDescent="0.3">
      <c r="A10" s="55" t="s">
        <v>37</v>
      </c>
      <c r="B10" s="45" t="s">
        <v>39</v>
      </c>
      <c r="C10" s="12">
        <v>4259.3999999999996</v>
      </c>
      <c r="D10" s="12">
        <v>2859.4</v>
      </c>
      <c r="E10" s="12">
        <v>2859.4</v>
      </c>
      <c r="F10" s="12">
        <v>2865.1</v>
      </c>
    </row>
    <row r="11" spans="1:6" ht="78" x14ac:dyDescent="0.3">
      <c r="A11" s="55" t="s">
        <v>130</v>
      </c>
      <c r="B11" s="45" t="s">
        <v>40</v>
      </c>
      <c r="C11" s="12">
        <v>7355.4</v>
      </c>
      <c r="D11" s="13">
        <v>7378.6</v>
      </c>
      <c r="E11" s="14">
        <v>7378.6</v>
      </c>
      <c r="F11" s="13">
        <v>6576.6</v>
      </c>
    </row>
    <row r="12" spans="1:6" ht="78.599999999999994" customHeight="1" x14ac:dyDescent="0.3">
      <c r="A12" s="55" t="s">
        <v>42</v>
      </c>
      <c r="B12" s="45" t="s">
        <v>41</v>
      </c>
      <c r="C12" s="12">
        <v>138235.6</v>
      </c>
      <c r="D12" s="13">
        <v>140565</v>
      </c>
      <c r="E12" s="14">
        <v>140596.79999999999</v>
      </c>
      <c r="F12" s="13">
        <v>144988.6</v>
      </c>
    </row>
    <row r="13" spans="1:6" x14ac:dyDescent="0.3">
      <c r="A13" s="55" t="s">
        <v>43</v>
      </c>
      <c r="B13" s="45" t="s">
        <v>44</v>
      </c>
      <c r="C13" s="12">
        <v>27.2</v>
      </c>
      <c r="D13" s="13">
        <v>27.2</v>
      </c>
      <c r="E13" s="14">
        <v>27.2</v>
      </c>
      <c r="F13" s="13">
        <v>27.2</v>
      </c>
    </row>
    <row r="14" spans="1:6" ht="62.4" x14ac:dyDescent="0.3">
      <c r="A14" s="55" t="s">
        <v>49</v>
      </c>
      <c r="B14" s="45" t="s">
        <v>45</v>
      </c>
      <c r="C14" s="12">
        <v>34261.1</v>
      </c>
      <c r="D14" s="13">
        <v>34296.1</v>
      </c>
      <c r="E14" s="14">
        <v>34346.1</v>
      </c>
      <c r="F14" s="13">
        <v>36694.699999999997</v>
      </c>
    </row>
    <row r="15" spans="1:6" ht="31.2" x14ac:dyDescent="0.3">
      <c r="A15" s="55" t="s">
        <v>50</v>
      </c>
      <c r="B15" s="45" t="s">
        <v>46</v>
      </c>
      <c r="C15" s="12">
        <v>0</v>
      </c>
      <c r="D15" s="13">
        <v>4192.8999999999996</v>
      </c>
      <c r="E15" s="14">
        <v>7413</v>
      </c>
      <c r="F15" s="13">
        <v>6787.3</v>
      </c>
    </row>
    <row r="16" spans="1:6" x14ac:dyDescent="0.3">
      <c r="A16" s="55" t="s">
        <v>51</v>
      </c>
      <c r="B16" s="45" t="s">
        <v>47</v>
      </c>
      <c r="C16" s="12">
        <v>3000</v>
      </c>
      <c r="D16" s="13">
        <v>3000</v>
      </c>
      <c r="E16" s="14">
        <v>14793.6</v>
      </c>
      <c r="F16" s="13">
        <v>2627.7</v>
      </c>
    </row>
    <row r="17" spans="1:6" x14ac:dyDescent="0.3">
      <c r="A17" s="55" t="s">
        <v>52</v>
      </c>
      <c r="B17" s="45" t="s">
        <v>48</v>
      </c>
      <c r="C17" s="12">
        <v>142865.1</v>
      </c>
      <c r="D17" s="13">
        <v>145219</v>
      </c>
      <c r="E17" s="14">
        <v>158805.79999999999</v>
      </c>
      <c r="F17" s="13">
        <v>137656.1</v>
      </c>
    </row>
    <row r="18" spans="1:6" ht="31.2" x14ac:dyDescent="0.3">
      <c r="A18" s="54" t="s">
        <v>54</v>
      </c>
      <c r="B18" s="47" t="s">
        <v>55</v>
      </c>
      <c r="C18" s="15">
        <f>SUM(C19:C20)</f>
        <v>45536</v>
      </c>
      <c r="D18" s="15">
        <f>SUM(D19:D20)</f>
        <v>46536</v>
      </c>
      <c r="E18" s="16">
        <f t="shared" ref="E18:F18" si="1">SUM(E19:E20)</f>
        <v>45552.7</v>
      </c>
      <c r="F18" s="16">
        <f t="shared" si="1"/>
        <v>45422.9</v>
      </c>
    </row>
    <row r="19" spans="1:6" ht="62.4" x14ac:dyDescent="0.3">
      <c r="A19" s="55" t="s">
        <v>128</v>
      </c>
      <c r="B19" s="45" t="s">
        <v>56</v>
      </c>
      <c r="C19" s="12">
        <v>40693.5</v>
      </c>
      <c r="D19" s="13">
        <v>41693.5</v>
      </c>
      <c r="E19" s="14">
        <v>41206.699999999997</v>
      </c>
      <c r="F19" s="13">
        <v>42868.1</v>
      </c>
    </row>
    <row r="20" spans="1:6" ht="46.8" x14ac:dyDescent="0.3">
      <c r="A20" s="55" t="s">
        <v>129</v>
      </c>
      <c r="B20" s="45" t="s">
        <v>57</v>
      </c>
      <c r="C20" s="12">
        <v>4842.5</v>
      </c>
      <c r="D20" s="13">
        <v>4842.5</v>
      </c>
      <c r="E20" s="14">
        <v>4346</v>
      </c>
      <c r="F20" s="13">
        <v>2554.8000000000002</v>
      </c>
    </row>
    <row r="21" spans="1:6" x14ac:dyDescent="0.3">
      <c r="A21" s="54" t="s">
        <v>98</v>
      </c>
      <c r="B21" s="48" t="s">
        <v>58</v>
      </c>
      <c r="C21" s="17">
        <f>SUM(C22:C27)</f>
        <v>433324.7</v>
      </c>
      <c r="D21" s="17">
        <f>SUM(D22:D27)</f>
        <v>646526.60000000009</v>
      </c>
      <c r="E21" s="18">
        <f>SUM(E22:E27)</f>
        <v>652114.80000000005</v>
      </c>
      <c r="F21" s="18">
        <f t="shared" ref="F21" si="2">SUM(F22:F27)</f>
        <v>662872.4</v>
      </c>
    </row>
    <row r="22" spans="1:6" x14ac:dyDescent="0.3">
      <c r="A22" s="55" t="s">
        <v>93</v>
      </c>
      <c r="B22" s="46" t="s">
        <v>59</v>
      </c>
      <c r="C22" s="19">
        <v>2387.9</v>
      </c>
      <c r="D22" s="19">
        <v>2387.9</v>
      </c>
      <c r="E22" s="20">
        <v>2387.9</v>
      </c>
      <c r="F22" s="21">
        <v>2387.9</v>
      </c>
    </row>
    <row r="23" spans="1:6" x14ac:dyDescent="0.3">
      <c r="A23" s="55" t="s">
        <v>137</v>
      </c>
      <c r="B23" s="46" t="s">
        <v>136</v>
      </c>
      <c r="C23" s="19"/>
      <c r="D23" s="19">
        <v>10.6</v>
      </c>
      <c r="E23" s="20">
        <v>10.6</v>
      </c>
      <c r="F23" s="21">
        <v>4398.3</v>
      </c>
    </row>
    <row r="24" spans="1:6" x14ac:dyDescent="0.3">
      <c r="A24" s="55" t="s">
        <v>94</v>
      </c>
      <c r="B24" s="45" t="s">
        <v>60</v>
      </c>
      <c r="C24" s="12">
        <v>5419</v>
      </c>
      <c r="D24" s="12">
        <v>5419</v>
      </c>
      <c r="E24" s="22">
        <v>5419</v>
      </c>
      <c r="F24" s="13">
        <v>3862.9</v>
      </c>
    </row>
    <row r="25" spans="1:6" x14ac:dyDescent="0.3">
      <c r="A25" s="55" t="s">
        <v>95</v>
      </c>
      <c r="B25" s="45" t="s">
        <v>61</v>
      </c>
      <c r="C25" s="12">
        <v>35807.4</v>
      </c>
      <c r="D25" s="12">
        <v>35807.4</v>
      </c>
      <c r="E25" s="22">
        <v>45745.599999999999</v>
      </c>
      <c r="F25" s="13">
        <v>56492.800000000003</v>
      </c>
    </row>
    <row r="26" spans="1:6" x14ac:dyDescent="0.3">
      <c r="A26" s="55" t="s">
        <v>96</v>
      </c>
      <c r="B26" s="45" t="s">
        <v>62</v>
      </c>
      <c r="C26" s="12">
        <v>356368.5</v>
      </c>
      <c r="D26" s="12">
        <v>565820.4</v>
      </c>
      <c r="E26" s="22">
        <v>565820.4</v>
      </c>
      <c r="F26" s="13">
        <v>568235.6</v>
      </c>
    </row>
    <row r="27" spans="1:6" ht="31.2" x14ac:dyDescent="0.3">
      <c r="A27" s="55" t="s">
        <v>97</v>
      </c>
      <c r="B27" s="45" t="s">
        <v>63</v>
      </c>
      <c r="C27" s="12">
        <v>33341.9</v>
      </c>
      <c r="D27" s="12">
        <v>37081.300000000003</v>
      </c>
      <c r="E27" s="22">
        <v>32731.3</v>
      </c>
      <c r="F27" s="13">
        <v>27494.9</v>
      </c>
    </row>
    <row r="28" spans="1:6" x14ac:dyDescent="0.3">
      <c r="A28" s="56" t="s">
        <v>99</v>
      </c>
      <c r="B28" s="49" t="s">
        <v>64</v>
      </c>
      <c r="C28" s="10">
        <f>SUM(C29:C32)</f>
        <v>593832</v>
      </c>
      <c r="D28" s="10">
        <f>SUM(D29:D32)</f>
        <v>943206.60000000009</v>
      </c>
      <c r="E28" s="11">
        <f>SUM(E29:E32)</f>
        <v>1282522.8999999999</v>
      </c>
      <c r="F28" s="11">
        <f t="shared" ref="F28" si="3">SUM(F29:F32)</f>
        <v>1380122.7</v>
      </c>
    </row>
    <row r="29" spans="1:6" x14ac:dyDescent="0.3">
      <c r="A29" s="55" t="s">
        <v>100</v>
      </c>
      <c r="B29" s="45" t="s">
        <v>65</v>
      </c>
      <c r="C29" s="12">
        <v>143268.4</v>
      </c>
      <c r="D29" s="12">
        <v>246830.1</v>
      </c>
      <c r="E29" s="22">
        <v>503032</v>
      </c>
      <c r="F29" s="13">
        <v>605204.69999999995</v>
      </c>
    </row>
    <row r="30" spans="1:6" x14ac:dyDescent="0.3">
      <c r="A30" s="55" t="s">
        <v>101</v>
      </c>
      <c r="B30" s="45" t="s">
        <v>66</v>
      </c>
      <c r="C30" s="12">
        <v>302704.2</v>
      </c>
      <c r="D30" s="12">
        <v>459465.7</v>
      </c>
      <c r="E30" s="22">
        <v>557954.4</v>
      </c>
      <c r="F30" s="13">
        <v>651970.9</v>
      </c>
    </row>
    <row r="31" spans="1:6" x14ac:dyDescent="0.3">
      <c r="A31" s="55" t="s">
        <v>102</v>
      </c>
      <c r="B31" s="45" t="s">
        <v>67</v>
      </c>
      <c r="C31" s="12">
        <v>126877.1</v>
      </c>
      <c r="D31" s="12">
        <v>215716.9</v>
      </c>
      <c r="E31" s="23">
        <v>200315.2</v>
      </c>
      <c r="F31" s="13">
        <v>101033.9</v>
      </c>
    </row>
    <row r="32" spans="1:6" ht="31.2" x14ac:dyDescent="0.3">
      <c r="A32" s="55" t="s">
        <v>103</v>
      </c>
      <c r="B32" s="46" t="s">
        <v>68</v>
      </c>
      <c r="C32" s="19">
        <v>20982.3</v>
      </c>
      <c r="D32" s="19">
        <v>21193.9</v>
      </c>
      <c r="E32" s="24">
        <v>21221.3</v>
      </c>
      <c r="F32" s="21">
        <v>21913.200000000001</v>
      </c>
    </row>
    <row r="33" spans="1:6" x14ac:dyDescent="0.3">
      <c r="A33" s="54" t="s">
        <v>104</v>
      </c>
      <c r="B33" s="44" t="s">
        <v>69</v>
      </c>
      <c r="C33" s="10">
        <f>C34</f>
        <v>0</v>
      </c>
      <c r="D33" s="10">
        <f>D34</f>
        <v>0</v>
      </c>
      <c r="E33" s="11">
        <f t="shared" ref="E33:F33" si="4">E34</f>
        <v>100</v>
      </c>
      <c r="F33" s="11">
        <f t="shared" si="4"/>
        <v>100</v>
      </c>
    </row>
    <row r="34" spans="1:6" ht="31.2" x14ac:dyDescent="0.3">
      <c r="A34" s="55" t="s">
        <v>105</v>
      </c>
      <c r="B34" s="45" t="s">
        <v>70</v>
      </c>
      <c r="C34" s="12"/>
      <c r="D34" s="13"/>
      <c r="E34" s="14">
        <v>100</v>
      </c>
      <c r="F34" s="13">
        <v>100</v>
      </c>
    </row>
    <row r="35" spans="1:6" x14ac:dyDescent="0.3">
      <c r="A35" s="54" t="s">
        <v>106</v>
      </c>
      <c r="B35" s="44" t="s">
        <v>71</v>
      </c>
      <c r="C35" s="10">
        <f>SUM(C36:C41)</f>
        <v>1873200.5</v>
      </c>
      <c r="D35" s="10">
        <f>SUM(D36:D41)</f>
        <v>1886850.2</v>
      </c>
      <c r="E35" s="11">
        <f>SUM(E36:E41)</f>
        <v>1823935.7000000002</v>
      </c>
      <c r="F35" s="11">
        <f t="shared" ref="F35" si="5">SUM(F36:F41)</f>
        <v>1883465.3000000003</v>
      </c>
    </row>
    <row r="36" spans="1:6" x14ac:dyDescent="0.3">
      <c r="A36" s="55" t="s">
        <v>107</v>
      </c>
      <c r="B36" s="45" t="s">
        <v>72</v>
      </c>
      <c r="C36" s="12">
        <v>642247.6</v>
      </c>
      <c r="D36" s="13">
        <v>644509.6</v>
      </c>
      <c r="E36" s="14">
        <v>592867.1</v>
      </c>
      <c r="F36" s="13">
        <v>610247.5</v>
      </c>
    </row>
    <row r="37" spans="1:6" x14ac:dyDescent="0.3">
      <c r="A37" s="55" t="s">
        <v>108</v>
      </c>
      <c r="B37" s="45" t="s">
        <v>73</v>
      </c>
      <c r="C37" s="12">
        <v>951929.3</v>
      </c>
      <c r="D37" s="25">
        <v>953380.3</v>
      </c>
      <c r="E37" s="26">
        <v>942172.9</v>
      </c>
      <c r="F37" s="13">
        <v>990195.3</v>
      </c>
    </row>
    <row r="38" spans="1:6" x14ac:dyDescent="0.3">
      <c r="A38" s="55" t="s">
        <v>109</v>
      </c>
      <c r="B38" s="45" t="s">
        <v>74</v>
      </c>
      <c r="C38" s="12">
        <v>158035.1</v>
      </c>
      <c r="D38" s="25">
        <v>167001.1</v>
      </c>
      <c r="E38" s="26">
        <v>166889.60000000001</v>
      </c>
      <c r="F38" s="13">
        <v>160653.6</v>
      </c>
    </row>
    <row r="39" spans="1:6" ht="46.8" x14ac:dyDescent="0.3">
      <c r="A39" s="55" t="s">
        <v>110</v>
      </c>
      <c r="B39" s="50" t="s">
        <v>75</v>
      </c>
      <c r="C39" s="12">
        <v>125</v>
      </c>
      <c r="D39" s="25">
        <v>125</v>
      </c>
      <c r="E39" s="26">
        <v>125</v>
      </c>
      <c r="F39" s="13">
        <v>39.5</v>
      </c>
    </row>
    <row r="40" spans="1:6" x14ac:dyDescent="0.3">
      <c r="A40" s="55" t="s">
        <v>135</v>
      </c>
      <c r="B40" s="45" t="s">
        <v>134</v>
      </c>
      <c r="C40" s="12">
        <v>26788.2</v>
      </c>
      <c r="D40" s="25">
        <v>26788.2</v>
      </c>
      <c r="E40" s="26">
        <v>26788.1</v>
      </c>
      <c r="F40" s="13">
        <v>24612.6</v>
      </c>
    </row>
    <row r="41" spans="1:6" x14ac:dyDescent="0.3">
      <c r="A41" s="55" t="s">
        <v>53</v>
      </c>
      <c r="B41" s="45" t="s">
        <v>76</v>
      </c>
      <c r="C41" s="12">
        <v>94075.3</v>
      </c>
      <c r="D41" s="25">
        <v>95046</v>
      </c>
      <c r="E41" s="26">
        <v>95093</v>
      </c>
      <c r="F41" s="13">
        <v>97716.800000000003</v>
      </c>
    </row>
    <row r="42" spans="1:6" x14ac:dyDescent="0.3">
      <c r="A42" s="54" t="s">
        <v>112</v>
      </c>
      <c r="B42" s="47" t="s">
        <v>77</v>
      </c>
      <c r="C42" s="15">
        <f>SUM(C43:C44)</f>
        <v>292167.7</v>
      </c>
      <c r="D42" s="15">
        <f>SUM(D43:D44)</f>
        <v>283802.89999999997</v>
      </c>
      <c r="E42" s="16">
        <f t="shared" ref="E42:F42" si="6">SUM(E43:E44)</f>
        <v>289729.3</v>
      </c>
      <c r="F42" s="16">
        <f t="shared" si="6"/>
        <v>288236.59999999998</v>
      </c>
    </row>
    <row r="43" spans="1:6" x14ac:dyDescent="0.3">
      <c r="A43" s="55" t="s">
        <v>111</v>
      </c>
      <c r="B43" s="45" t="s">
        <v>78</v>
      </c>
      <c r="C43" s="12">
        <v>268633.2</v>
      </c>
      <c r="D43" s="13">
        <v>260180.3</v>
      </c>
      <c r="E43" s="14">
        <v>266106.7</v>
      </c>
      <c r="F43" s="13">
        <v>265614</v>
      </c>
    </row>
    <row r="44" spans="1:6" ht="31.2" x14ac:dyDescent="0.3">
      <c r="A44" s="55" t="s">
        <v>113</v>
      </c>
      <c r="B44" s="45" t="s">
        <v>79</v>
      </c>
      <c r="C44" s="12">
        <v>23534.5</v>
      </c>
      <c r="D44" s="13">
        <v>23622.6</v>
      </c>
      <c r="E44" s="14">
        <v>23622.6</v>
      </c>
      <c r="F44" s="13">
        <v>22622.6</v>
      </c>
    </row>
    <row r="45" spans="1:6" x14ac:dyDescent="0.3">
      <c r="A45" s="57" t="s">
        <v>114</v>
      </c>
      <c r="B45" s="51" t="s">
        <v>80</v>
      </c>
      <c r="C45" s="27">
        <f>SUM(C46:C49)</f>
        <v>219176.8</v>
      </c>
      <c r="D45" s="27">
        <f>SUM(D46:D49)</f>
        <v>219397.3</v>
      </c>
      <c r="E45" s="28">
        <f t="shared" ref="E45:F45" si="7">SUM(E46:E49)</f>
        <v>215861.9</v>
      </c>
      <c r="F45" s="28">
        <f t="shared" si="7"/>
        <v>215857.2</v>
      </c>
    </row>
    <row r="46" spans="1:6" x14ac:dyDescent="0.3">
      <c r="A46" s="55" t="s">
        <v>115</v>
      </c>
      <c r="B46" s="45" t="s">
        <v>81</v>
      </c>
      <c r="C46" s="22">
        <v>10601.3</v>
      </c>
      <c r="D46" s="29">
        <v>10601.3</v>
      </c>
      <c r="E46" s="22">
        <v>10601.3</v>
      </c>
      <c r="F46" s="25">
        <v>12246.9</v>
      </c>
    </row>
    <row r="47" spans="1:6" x14ac:dyDescent="0.3">
      <c r="A47" s="55" t="s">
        <v>116</v>
      </c>
      <c r="B47" s="45" t="s">
        <v>82</v>
      </c>
      <c r="C47" s="23">
        <v>16105.6</v>
      </c>
      <c r="D47" s="12">
        <v>16105.6</v>
      </c>
      <c r="E47" s="23">
        <v>16384</v>
      </c>
      <c r="F47" s="13">
        <v>18205.7</v>
      </c>
    </row>
    <row r="48" spans="1:6" x14ac:dyDescent="0.3">
      <c r="A48" s="55" t="s">
        <v>117</v>
      </c>
      <c r="B48" s="45" t="s">
        <v>83</v>
      </c>
      <c r="C48" s="23">
        <v>188861.8</v>
      </c>
      <c r="D48" s="12">
        <v>188862.3</v>
      </c>
      <c r="E48" s="22">
        <v>187220.6</v>
      </c>
      <c r="F48" s="13">
        <v>183770.2</v>
      </c>
    </row>
    <row r="49" spans="1:6" ht="31.2" x14ac:dyDescent="0.3">
      <c r="A49" s="55" t="s">
        <v>118</v>
      </c>
      <c r="B49" s="45" t="s">
        <v>84</v>
      </c>
      <c r="C49" s="23">
        <v>3608.1</v>
      </c>
      <c r="D49" s="12">
        <v>3828.1</v>
      </c>
      <c r="E49" s="22">
        <v>1656</v>
      </c>
      <c r="F49" s="13">
        <v>1634.4</v>
      </c>
    </row>
    <row r="50" spans="1:6" x14ac:dyDescent="0.3">
      <c r="A50" s="54" t="s">
        <v>119</v>
      </c>
      <c r="B50" s="52" t="s">
        <v>85</v>
      </c>
      <c r="C50" s="30">
        <f>SUM(C51:C54)</f>
        <v>397448.9</v>
      </c>
      <c r="D50" s="30">
        <f t="shared" ref="D50:F50" si="8">SUM(D51:D54)</f>
        <v>387116.69999999995</v>
      </c>
      <c r="E50" s="30">
        <f t="shared" si="8"/>
        <v>288513.59999999998</v>
      </c>
      <c r="F50" s="30">
        <f t="shared" si="8"/>
        <v>281943.09999999998</v>
      </c>
    </row>
    <row r="51" spans="1:6" x14ac:dyDescent="0.3">
      <c r="A51" s="55" t="s">
        <v>120</v>
      </c>
      <c r="B51" s="45" t="s">
        <v>86</v>
      </c>
      <c r="C51" s="12">
        <v>226439.7</v>
      </c>
      <c r="D51" s="12"/>
      <c r="E51" s="23"/>
      <c r="F51" s="13"/>
    </row>
    <row r="52" spans="1:6" x14ac:dyDescent="0.3">
      <c r="A52" s="55" t="s">
        <v>121</v>
      </c>
      <c r="B52" s="45" t="s">
        <v>87</v>
      </c>
      <c r="C52" s="12">
        <v>162708.70000000001</v>
      </c>
      <c r="D52" s="12">
        <v>163260.9</v>
      </c>
      <c r="E52" s="23">
        <v>58028.1</v>
      </c>
      <c r="F52" s="13">
        <v>58395.7</v>
      </c>
    </row>
    <row r="53" spans="1:6" x14ac:dyDescent="0.3">
      <c r="A53" s="55" t="s">
        <v>141</v>
      </c>
      <c r="B53" s="45" t="s">
        <v>142</v>
      </c>
      <c r="C53" s="12"/>
      <c r="D53" s="12">
        <v>215534.3</v>
      </c>
      <c r="E53" s="23">
        <v>222162.4</v>
      </c>
      <c r="F53" s="13">
        <v>214554.3</v>
      </c>
    </row>
    <row r="54" spans="1:6" ht="31.2" x14ac:dyDescent="0.3">
      <c r="A54" s="75" t="s">
        <v>139</v>
      </c>
      <c r="B54" s="45" t="s">
        <v>138</v>
      </c>
      <c r="C54" s="12">
        <v>8300.5</v>
      </c>
      <c r="D54" s="12">
        <v>8321.5</v>
      </c>
      <c r="E54" s="23">
        <v>8323.1</v>
      </c>
      <c r="F54" s="13">
        <v>8993.1</v>
      </c>
    </row>
    <row r="55" spans="1:6" x14ac:dyDescent="0.3">
      <c r="A55" s="54" t="s">
        <v>122</v>
      </c>
      <c r="B55" s="52" t="s">
        <v>88</v>
      </c>
      <c r="C55" s="30">
        <f>SUM(C56:C57)</f>
        <v>15179.8</v>
      </c>
      <c r="D55" s="30">
        <f>SUM(D56:D57)</f>
        <v>15179.8</v>
      </c>
      <c r="E55" s="31">
        <f>SUM(E56:E57)</f>
        <v>15289.8</v>
      </c>
      <c r="F55" s="31">
        <f t="shared" ref="F55" si="9">SUM(F56:F57)</f>
        <v>18564.5</v>
      </c>
    </row>
    <row r="56" spans="1:6" x14ac:dyDescent="0.3">
      <c r="A56" s="55" t="s">
        <v>123</v>
      </c>
      <c r="B56" s="45" t="s">
        <v>89</v>
      </c>
      <c r="C56" s="12">
        <v>4298</v>
      </c>
      <c r="D56" s="12">
        <v>4298</v>
      </c>
      <c r="E56" s="23">
        <v>4408</v>
      </c>
      <c r="F56" s="13">
        <v>4960.6000000000004</v>
      </c>
    </row>
    <row r="57" spans="1:6" x14ac:dyDescent="0.3">
      <c r="A57" s="55" t="s">
        <v>124</v>
      </c>
      <c r="B57" s="45" t="s">
        <v>90</v>
      </c>
      <c r="C57" s="29">
        <v>10881.8</v>
      </c>
      <c r="D57" s="29">
        <v>10881.8</v>
      </c>
      <c r="E57" s="22">
        <v>10881.8</v>
      </c>
      <c r="F57" s="25">
        <v>13603.9</v>
      </c>
    </row>
    <row r="58" spans="1:6" ht="31.2" x14ac:dyDescent="0.3">
      <c r="A58" s="54" t="s">
        <v>125</v>
      </c>
      <c r="B58" s="48" t="s">
        <v>91</v>
      </c>
      <c r="C58" s="65">
        <f>C59</f>
        <v>81.099999999999994</v>
      </c>
      <c r="D58" s="65">
        <f t="shared" ref="D58:F58" si="10">D59</f>
        <v>81.099999999999994</v>
      </c>
      <c r="E58" s="65">
        <f t="shared" si="10"/>
        <v>81.099999999999994</v>
      </c>
      <c r="F58" s="65">
        <f t="shared" si="10"/>
        <v>5.4</v>
      </c>
    </row>
    <row r="59" spans="1:6" ht="31.2" x14ac:dyDescent="0.3">
      <c r="A59" s="55" t="s">
        <v>126</v>
      </c>
      <c r="B59" s="45" t="s">
        <v>92</v>
      </c>
      <c r="C59" s="12">
        <v>81.099999999999994</v>
      </c>
      <c r="D59" s="12">
        <v>81.099999999999994</v>
      </c>
      <c r="E59" s="22">
        <v>81.099999999999994</v>
      </c>
      <c r="F59" s="13">
        <v>5.4</v>
      </c>
    </row>
    <row r="60" spans="1:6" x14ac:dyDescent="0.3">
      <c r="A60" s="58" t="s">
        <v>2</v>
      </c>
      <c r="B60" s="32"/>
      <c r="C60" s="27">
        <f>C9+C18+C21+C28+C33+C35+C42+C45+C50+C55+C58</f>
        <v>4199951.3</v>
      </c>
      <c r="D60" s="27">
        <f>D9+D18+D21+D28+D33+D35+D42+D45+D50+D55+D58</f>
        <v>4766235.3999999994</v>
      </c>
      <c r="E60" s="27">
        <f>E9+E18+E21+E28+E33+E35+E42+E45+E50+E55+E58</f>
        <v>4979922.3</v>
      </c>
      <c r="F60" s="27">
        <f t="shared" ref="F60" si="11">F9+F18+F21+F28+F33+F35+F42+F45+F50+F55+F58</f>
        <v>5114813.3999999994</v>
      </c>
    </row>
  </sheetData>
  <mergeCells count="8">
    <mergeCell ref="F5:F7"/>
    <mergeCell ref="B5:B7"/>
    <mergeCell ref="A2:F2"/>
    <mergeCell ref="E5:E7"/>
    <mergeCell ref="D5:D7"/>
    <mergeCell ref="C5:C7"/>
    <mergeCell ref="A5:A7"/>
    <mergeCell ref="A3:F3"/>
  </mergeCells>
  <pageMargins left="0.7" right="0.7" top="0.75" bottom="0.75" header="0.3" footer="0.3"/>
  <pageSetup paperSize="9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2021-04-27T23:02:07Z</dcterms:modified>
</cp:coreProperties>
</file>