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3256" windowHeight="12036"/>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E23" i="1" l="1"/>
  <c r="B9" i="1" l="1"/>
  <c r="H59" i="1"/>
  <c r="G59" i="1"/>
  <c r="F59" i="1"/>
  <c r="E59" i="1"/>
  <c r="H57" i="1"/>
  <c r="G57" i="1"/>
  <c r="F57" i="1"/>
  <c r="E57" i="1"/>
  <c r="H56" i="1"/>
  <c r="G56" i="1"/>
  <c r="F56" i="1"/>
  <c r="E56" i="1"/>
  <c r="H53" i="1"/>
  <c r="G53" i="1"/>
  <c r="E53" i="1"/>
  <c r="H54" i="1"/>
  <c r="G54" i="1"/>
  <c r="F54" i="1"/>
  <c r="E54" i="1"/>
  <c r="H52" i="1"/>
  <c r="G52" i="1"/>
  <c r="F52" i="1"/>
  <c r="E52" i="1"/>
  <c r="G51" i="1"/>
  <c r="F51" i="1"/>
  <c r="E51" i="1"/>
  <c r="H49" i="1"/>
  <c r="G49" i="1"/>
  <c r="F49" i="1"/>
  <c r="E49" i="1"/>
  <c r="H48" i="1"/>
  <c r="G48" i="1"/>
  <c r="F48" i="1"/>
  <c r="E48" i="1"/>
  <c r="H47" i="1"/>
  <c r="G47" i="1"/>
  <c r="F47" i="1"/>
  <c r="E47" i="1"/>
  <c r="H46" i="1"/>
  <c r="G46" i="1"/>
  <c r="F46" i="1"/>
  <c r="E46" i="1"/>
  <c r="H44" i="1"/>
  <c r="G44" i="1"/>
  <c r="F44" i="1"/>
  <c r="E44" i="1"/>
  <c r="H43" i="1"/>
  <c r="G43" i="1"/>
  <c r="F43" i="1"/>
  <c r="E43" i="1"/>
  <c r="H41" i="1"/>
  <c r="G41" i="1"/>
  <c r="F41" i="1"/>
  <c r="E41" i="1"/>
  <c r="H40" i="1"/>
  <c r="G40" i="1"/>
  <c r="F40" i="1"/>
  <c r="E40" i="1"/>
  <c r="H39" i="1"/>
  <c r="G39" i="1"/>
  <c r="F39" i="1"/>
  <c r="E39" i="1"/>
  <c r="H38" i="1"/>
  <c r="G38" i="1"/>
  <c r="F38" i="1"/>
  <c r="E38" i="1"/>
  <c r="H37" i="1"/>
  <c r="G37" i="1"/>
  <c r="F37" i="1"/>
  <c r="E37" i="1"/>
  <c r="H36" i="1"/>
  <c r="G36" i="1"/>
  <c r="F36" i="1"/>
  <c r="E36" i="1"/>
  <c r="H34" i="1"/>
  <c r="G34" i="1"/>
  <c r="E34" i="1"/>
  <c r="H32" i="1"/>
  <c r="G32" i="1"/>
  <c r="F32" i="1"/>
  <c r="E32" i="1"/>
  <c r="H31" i="1"/>
  <c r="G31" i="1"/>
  <c r="F31" i="1"/>
  <c r="E31" i="1"/>
  <c r="H30" i="1"/>
  <c r="G30" i="1"/>
  <c r="F30" i="1"/>
  <c r="E30" i="1"/>
  <c r="H29" i="1"/>
  <c r="G29" i="1"/>
  <c r="F29" i="1"/>
  <c r="E29" i="1"/>
  <c r="H27" i="1"/>
  <c r="G27" i="1"/>
  <c r="F27" i="1"/>
  <c r="E27" i="1"/>
  <c r="H26" i="1"/>
  <c r="G26" i="1"/>
  <c r="F26" i="1"/>
  <c r="E26" i="1"/>
  <c r="H25" i="1"/>
  <c r="G25" i="1"/>
  <c r="F25" i="1"/>
  <c r="E25" i="1"/>
  <c r="H24" i="1"/>
  <c r="G24" i="1"/>
  <c r="F24" i="1"/>
  <c r="E24" i="1"/>
  <c r="H23" i="1"/>
  <c r="G23" i="1"/>
  <c r="H22" i="1"/>
  <c r="G22" i="1"/>
  <c r="F22" i="1"/>
  <c r="E22" i="1"/>
  <c r="H20" i="1"/>
  <c r="G20" i="1"/>
  <c r="F20" i="1"/>
  <c r="E20" i="1"/>
  <c r="H19" i="1"/>
  <c r="G19" i="1"/>
  <c r="F19" i="1"/>
  <c r="E19" i="1"/>
  <c r="H17" i="1"/>
  <c r="G17" i="1"/>
  <c r="F17" i="1"/>
  <c r="E17" i="1"/>
  <c r="H16" i="1"/>
  <c r="G16" i="1"/>
  <c r="E16" i="1"/>
  <c r="H15" i="1"/>
  <c r="G15" i="1"/>
  <c r="E15" i="1"/>
  <c r="H14" i="1"/>
  <c r="G14" i="1"/>
  <c r="F14" i="1"/>
  <c r="E14" i="1"/>
  <c r="H13" i="1"/>
  <c r="G13" i="1"/>
  <c r="F13" i="1"/>
  <c r="E13" i="1"/>
  <c r="H12" i="1"/>
  <c r="G12" i="1"/>
  <c r="F12" i="1"/>
  <c r="E12" i="1"/>
  <c r="H11" i="1"/>
  <c r="G11" i="1"/>
  <c r="F11" i="1"/>
  <c r="E11" i="1"/>
  <c r="H10" i="1"/>
  <c r="G10" i="1"/>
  <c r="F10" i="1"/>
  <c r="E10" i="1"/>
  <c r="C9" i="1" l="1"/>
  <c r="D9" i="1"/>
  <c r="E9" i="1" s="1"/>
  <c r="B18" i="1"/>
  <c r="C18" i="1"/>
  <c r="H18" i="1" s="1"/>
  <c r="D18" i="1"/>
  <c r="B21" i="1"/>
  <c r="C21" i="1"/>
  <c r="H21" i="1" s="1"/>
  <c r="D21" i="1"/>
  <c r="B28" i="1"/>
  <c r="C28" i="1"/>
  <c r="H28" i="1" s="1"/>
  <c r="D28" i="1"/>
  <c r="B33" i="1"/>
  <c r="C33" i="1"/>
  <c r="G33" i="1" s="1"/>
  <c r="D33" i="1"/>
  <c r="B35" i="1"/>
  <c r="F35" i="1" s="1"/>
  <c r="C35" i="1"/>
  <c r="H35" i="1" s="1"/>
  <c r="D35" i="1"/>
  <c r="B42" i="1"/>
  <c r="C42" i="1"/>
  <c r="D42" i="1"/>
  <c r="E42" i="1" s="1"/>
  <c r="B45" i="1"/>
  <c r="C45" i="1"/>
  <c r="D45" i="1"/>
  <c r="E45" i="1" s="1"/>
  <c r="B50" i="1"/>
  <c r="C50" i="1"/>
  <c r="D50" i="1"/>
  <c r="E50" i="1" s="1"/>
  <c r="B55" i="1"/>
  <c r="C55" i="1"/>
  <c r="D55" i="1"/>
  <c r="E55" i="1" s="1"/>
  <c r="B58" i="1"/>
  <c r="C58" i="1"/>
  <c r="D58" i="1"/>
  <c r="E58" i="1"/>
  <c r="F58" i="1"/>
  <c r="G58" i="1"/>
  <c r="H58" i="1"/>
  <c r="G55" i="1" l="1"/>
  <c r="G50" i="1"/>
  <c r="G28" i="1"/>
  <c r="F55" i="1"/>
  <c r="F50" i="1"/>
  <c r="G45" i="1"/>
  <c r="F42" i="1"/>
  <c r="E35" i="1"/>
  <c r="E33" i="1"/>
  <c r="E28" i="1"/>
  <c r="E21" i="1"/>
  <c r="E18" i="1"/>
  <c r="H55" i="1"/>
  <c r="H50" i="1"/>
  <c r="G42" i="1"/>
  <c r="H42" i="1"/>
  <c r="F21" i="1"/>
  <c r="G21" i="1"/>
  <c r="G18" i="1"/>
  <c r="F18" i="1"/>
  <c r="H9" i="1"/>
  <c r="H45" i="1"/>
  <c r="F45" i="1"/>
  <c r="H33" i="1"/>
  <c r="F28" i="1"/>
  <c r="F9" i="1"/>
  <c r="G9" i="1"/>
  <c r="G35" i="1"/>
  <c r="D60" i="1"/>
  <c r="B60" i="1"/>
  <c r="C60" i="1"/>
  <c r="H60" i="1" l="1"/>
  <c r="F60" i="1"/>
  <c r="G60" i="1"/>
  <c r="E60" i="1"/>
</calcChain>
</file>

<file path=xl/sharedStrings.xml><?xml version="1.0" encoding="utf-8"?>
<sst xmlns="http://schemas.openxmlformats.org/spreadsheetml/2006/main" count="105" uniqueCount="103">
  <si>
    <t>тыс. рублей</t>
  </si>
  <si>
    <t xml:space="preserve">7. Образование  </t>
  </si>
  <si>
    <t xml:space="preserve">8. Культура и кинематография </t>
  </si>
  <si>
    <t>10. Социальная политика</t>
  </si>
  <si>
    <t>11. Физическая культура и спорт</t>
  </si>
  <si>
    <t>12. Средства массовой информации</t>
  </si>
  <si>
    <t>13. Обслуживание государственного и муниципального долга</t>
  </si>
  <si>
    <t>ВСЕГО РАСХОДОВ</t>
  </si>
  <si>
    <t>5=4-2</t>
  </si>
  <si>
    <t>1003 "Социальное обеспечение населения"</t>
  </si>
  <si>
    <t>1004 "Охрана семьи и детства"</t>
  </si>
  <si>
    <t>1101 "Физическая культура"</t>
  </si>
  <si>
    <t>1102 "Массовый спорт"</t>
  </si>
  <si>
    <t>1201 "Телевидение и радиовещание"</t>
  </si>
  <si>
    <t>1202 "Периодическая печать и издательства"</t>
  </si>
  <si>
    <t>1301 "Обслуживание государственного внутреннего и муниципального долга"</t>
  </si>
  <si>
    <t>НАИМЕНОВАНИЕ РАСХОДОВ</t>
  </si>
  <si>
    <t>Отклонение</t>
  </si>
  <si>
    <t>к первоначальному плану</t>
  </si>
  <si>
    <t>к уточненному плану</t>
  </si>
  <si>
    <t xml:space="preserve">в абсолютном выражении </t>
  </si>
  <si>
    <t>%</t>
  </si>
  <si>
    <t>6=4/2*100</t>
  </si>
  <si>
    <t>7=4-3</t>
  </si>
  <si>
    <t>8=4/3*100</t>
  </si>
  <si>
    <t>0102 "Функционирование высшего должностного лица субъекта Российской Федерации и муниципального образования"</t>
  </si>
  <si>
    <t>0103 "Функционирование законодательных (представительных) органов государственной власти и представительных органов муниципальных образований"</t>
  </si>
  <si>
    <t>0104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</si>
  <si>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0106 "Обеспечение деятельности финансовых, налоговых и таможенных органов и органов финансового (финансово-бюджетного) надзора"</t>
  </si>
  <si>
    <t>0111 "Резервные фонды"</t>
  </si>
  <si>
    <t>0113 "Другие общегосударственные вопросы"</t>
  </si>
  <si>
    <t>0309 "Защита населения и территории от чрезвычайных ситуаций природного и техногенного характера, гражданская оборона"</t>
  </si>
  <si>
    <t>0314 "Другие вопросы в области национальной безопасности и правоохранительной деятельности"</t>
  </si>
  <si>
    <t>0401 "Общеэкономические вопросы"</t>
  </si>
  <si>
    <t>0405 "Сельское хозяйство и рыболовство"</t>
  </si>
  <si>
    <t>0408 "Транспорт"</t>
  </si>
  <si>
    <t>0409 "Дорожное хозяйство (дорожные фонды)"</t>
  </si>
  <si>
    <t>0412 "Другие вопросы в области национальной экономики"</t>
  </si>
  <si>
    <t>0501 "Жилищное хозяйство"</t>
  </si>
  <si>
    <t>0502 "Коммунальное хозяйство"</t>
  </si>
  <si>
    <t>0503 "Благоустройство"</t>
  </si>
  <si>
    <t>0605 "Другие вопросы в области охраны окружающей среды"</t>
  </si>
  <si>
    <t>0701 "Дошкольное образование"</t>
  </si>
  <si>
    <t>0702 "Общее образование"</t>
  </si>
  <si>
    <t>0705 "Профессиональная подготовка, переподготовка и повышение квалификации"</t>
  </si>
  <si>
    <t>0707 "Молодежная политика"</t>
  </si>
  <si>
    <t>0709 "Другие вопросы в области образования"</t>
  </si>
  <si>
    <t>0801 "Культура"</t>
  </si>
  <si>
    <t>0804 "Другие вопросы в области культуры, кинематографии"</t>
  </si>
  <si>
    <t>1001 "Пенсионное обеспечение"</t>
  </si>
  <si>
    <t>0505 "Другие вопросы в области жилищно-коммунального хозяйства"</t>
  </si>
  <si>
    <t>0107 "Обеспечение проведения выборов и референдумов"</t>
  </si>
  <si>
    <t>0703 "Дополнительное образование детей"</t>
  </si>
  <si>
    <t>0105 "Судебная система"</t>
  </si>
  <si>
    <t>1105 "Другие вопросы в области физической культуры и спорта"</t>
  </si>
  <si>
    <t>1. Общегосударственные вопросы</t>
  </si>
  <si>
    <t>2. Национальная безопасность и правоохранительная деятельность</t>
  </si>
  <si>
    <t>3. Национальная экономика</t>
  </si>
  <si>
    <t>4.  Жилищно-коммунальное хозяйство</t>
  </si>
  <si>
    <t>5. Охрана окружающей среды</t>
  </si>
  <si>
    <t>0402 "Топливно-энергетический комплекс"</t>
  </si>
  <si>
    <r>
      <t>1006</t>
    </r>
    <r>
      <rPr>
        <b/>
        <sz val="12"/>
        <color rgb="FF000000"/>
        <rFont val="Times New Roman"/>
        <family val="1"/>
        <charset val="204"/>
      </rPr>
      <t xml:space="preserve"> </t>
    </r>
    <r>
      <rPr>
        <sz val="12"/>
        <color rgb="FF000000"/>
        <rFont val="Times New Roman"/>
        <family val="1"/>
        <charset val="204"/>
      </rPr>
      <t>"Другие вопросы в области социальной политики"</t>
    </r>
  </si>
  <si>
    <t>Резервный фонд администрации Холмского городского округа распределяется на основании распоряжений администрации по главным распорядителям бюджетных средств в соответствии с постановлением администрации от 10.01.2012г. №2 «О Порядке расходования средств резервного фонда Администрации муниципального образования «Холмский городской округ»</t>
  </si>
  <si>
    <t>Фактическое исполнение ниже первоначального плана на 156,8 тыс. рублей в связи с оплатой процентов по привлеченным бюджетным кредитам в соответствии с заключенными соглашениями. Бюджетные ассигнования перераспределены на другие подразделы бюджетной классификации</t>
  </si>
  <si>
    <t>Первоначальный план       на 2020 год</t>
  </si>
  <si>
    <t>Уточненый план                  на 2020 год</t>
  </si>
  <si>
    <t>Исполнено за 2020 год</t>
  </si>
  <si>
    <t>Фактическое исполнение ниже первоначального плана на 1 565,8 тыс. рублей связано с наличием вакансии в первом полугодии текущего года. Средства муниципального бюджета перераспределены на другие разделы</t>
  </si>
  <si>
    <t>Выделены средства областного бюджета на организацию и проведение общероссийского голосования по вопросу одобрения изменений в Конституцию Россйской Федерации. Проведение дополнительных выборов депутата Собрания муниципального образования "Холмский городской округ" шестого созыва по одномандатному избирательныму округу №2</t>
  </si>
  <si>
    <t>Фактическое исполнение по данному подразделу ниже первоначального плана на 12 063,9 тыс. рублей за счет сложившеся экономии при проведении программных мероприятий. Бюджетные ассигнования переарспределны на другие разделы бюджета.</t>
  </si>
  <si>
    <t xml:space="preserve">Фактическое исполнение выше первоначальных плановых ассигнований на 3 432,9 тыс. рублей, в связи с увеличением бюджетных ассигнований на содержание МКУ "Управление по делам ГО и ЧС Холмского городского округа", выделением средств резервного фонда администрации на на реализацию мероприятий по борьбе с коронавирусной инфекцией </t>
  </si>
  <si>
    <t>Фактическое исполнение ниже первоначальных плановых ассигнований на 2 351,2 тыс. рублей за счет финансирования расходов в соответствии с фактически проведенными программными мероприятиями. Сложившаяся экономия перераспределена по другим разделам и подразделам</t>
  </si>
  <si>
    <t xml:space="preserve">Фактическое исполнение ниже первоначальных плановых ассигнований на 1 556,2 тыс. рублей за счет снижения субсидии областного бюджета на развитие агропромышленного комплекса </t>
  </si>
  <si>
    <t>Фактическое исполнение выше первоначальных плановых ассигнований на 20 679,7 тыс. рублей за счет увеличения объемов субсидии на частичное возмещение затрат по осуществлению пассажирских перевозок по регулируемым маршрутам,  увеличением денежных средств на оплату предоставленных услуг за льготную перевозку школьников</t>
  </si>
  <si>
    <t>Фактическое исполнение выше первоначальных плановых ассигнований на 144 475,1 тыс. рублей за счет выделения средств областного бюджета на содержание, капитальный ремонт и ремонт автомобильных дорог общего пользования местного значения,  на проведение капитального ремонта дворовых территорий, а также остатков дорожного фонда 2019 года направленных на проведение ремонта объектов дорожного хозяйства</t>
  </si>
  <si>
    <t>Фактическое исполнение выше первоначальных плановых ассигнований на 463 676,5 тыс. рублей за счет увеличения средств областного бюджета и обеспечение софинансирования местного бюджета по следующим мероприятиям: -  обеспечение благоустроенным жильем граждан, проживающих в аварийном жилищном фонде ; - ремонт муниципальных квартир для переселения граждан из аварийного жилищного фонда; - уплата выкупной цены, - ликвидация и снос ветхого ааварийного жилищного фонда</t>
  </si>
  <si>
    <t>Фактическое исполнение выше первоначальных плановых ассигнований на 347 806,7 тыс. рублей за счет увеличения средств областного бюджета и софинансирования местного бюджета на мероприятия по повышению качества предоставляемых жилищно-коммунальных услуг,  строительство очистных сооружений на р. Малка, строительство магистрального трубопровода от водозабора «Малка» до г. Холмска, возмещение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 в сфере жилищно-коммунального хозяйства</t>
  </si>
  <si>
    <t>Фактическое исполнение ниже первоначальных плановых ассигнований на 49 595,1 тыс. рублей связано с выделением финансовой помощи областного бюджета на  мероприятия по осуществлению территориального общественного самоуправления и уменьшением средств на строительство подпорной стенки по ул. Ливадных  на основании сложившейся экономии при проведении конкурентных процедур</t>
  </si>
  <si>
    <t>Фактическое исполнение выше первоначального плана на 664,6 тыс. рублей связано с изменением системы оплаты труда с февраля 2020 и индексацией окладов с 01.10.2020 на 3%</t>
  </si>
  <si>
    <t>Выполнение работ по укреплению (реультивация)территории несанкционированного грунтового карьера пернесены на 2022 год</t>
  </si>
  <si>
    <t>Фактическое выполнение ниже первоначальных плановых назначений на 36 236,9 тыс. рублей за счет снижения средств областной субсидии на проведение капитальных ремонтов детских дошкольных учреждений</t>
  </si>
  <si>
    <t>Фактическое исполнение выше первоначальных плановых ассигнований на 27 416,8 тыс. рублей за счет увеличения расходов  на обеспечение государственных гарантий реализации прав на получение общедоступного и бесплатного дошкольного, начального общего,основного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снижением бюджетных ассигнований на организазацию питания школьников по фактической потребности</t>
  </si>
  <si>
    <t xml:space="preserve">Фактическое исполнение ниже первоначальных плановых ассигнований на 2 270,5 тыс. рублей связано с ограничением по проведению мероприятий в период пандемии. </t>
  </si>
  <si>
    <t>Фактическое исполнение ниже первоначального плана на 1 207,4 тыс. рублей связано с наличием вакантных должностей. Средства перераспределены на содержание других органов местного самоуправления</t>
  </si>
  <si>
    <t xml:space="preserve">Фактическое исполнение выше первоначального плана на 1 644,6 тыс. рублей связано с увеличения численности получателей, выплатой муниципальной пенсии в январе текущего года за декабрь 2019 </t>
  </si>
  <si>
    <t xml:space="preserve">Фактическое исполнение выше первоначального плана на 1 520,5 тыс. рублей за счет увеличения бюджетных ассигнований по следующим направлениям:  денежные выплаты и компенсации специалистам, проживающим и работающим в сельской местности, дополнительные меры социальной поддержки отдельной категории педагогических работников, компенсация затрат гражданам при переоборудовании транспорта и техники, использующих природный газ в качестве газомоторного топлива  </t>
  </si>
  <si>
    <t>Фактическое исполнение ниже первоначального плана на 2 142,2 тыс. рублей связано со сниженим средств субсидии областного бюджета на  обеспечение доступности приоритетных объектов и услуг в приоритетных сферах жизнедеятельности</t>
  </si>
  <si>
    <t>1103 "Спорт высших достижений"</t>
  </si>
  <si>
    <t>Расходы на спортивную подготовку перераспределены на раздел 1103 "Спорт высших достижений"</t>
  </si>
  <si>
    <t>Фактическое исполнение выше первоначальных плановых ассигнования на 691,9 тыс. рублей за счет увеличения норматива на содержание органов местного самоуправления (при формировании бюджета норматив составлял - 14,27, при исполнении - 14,4%),  изменением системы оплаты труда с февраля 2020 и индексацией окладов с 01.10.2020 на 3%. Средства перераспределены с подраздела 0804</t>
  </si>
  <si>
    <t>Фактическое исполнение выше первоначального плана на 5 994,9 тыс. рублей связано за счет увеличения норматива на содержание органов местного самоуправления (при формировании бюджета норматив составлял - 14,27, при исполнении - 14,4%),  изменением системы оплаты труда с февраля 2020 и индексацией окладов с 01.10.2020 на 3%</t>
  </si>
  <si>
    <t>Фактическое исполнение выше первоначального плана на 1 922,0 тыс. рублей связано за счет увеличения норматива на содержание органов местного самоуправления (при формировании бюджета норматив составлял - 14,27, при исполнении - 14,4%),  изменением системы оплаты труда с февраля 2020 и индексацией окладов с 01.10.2020 на 3%</t>
  </si>
  <si>
    <t>Расходы на спортивную подготовку перераспределены с раздела 1101 "Спорт высших достижений"</t>
  </si>
  <si>
    <t xml:space="preserve">Фактическое исполнение выше первоначального плана на 656,8 тыс. рублей, в связи с увеличением объемов муниципального задания </t>
  </si>
  <si>
    <t>Фактическое исполнение выше первоначального плана на 2 722,1 тыс. рублей, в связи с увеличением объемов муниципального задания и выделением субсидий на иные цели на обновление материальной базы</t>
  </si>
  <si>
    <t>Фактическое исполнение ниже плановых назначений ниже на 115 039,4 тыс. рублей связано с сокращением ассигнований по следующим объектам : -  крытый универсальный спортивный зал в с. Чехов, -  физкультурно-оздоровительный комплекс в г. Холмск. В результате проведения конкурентных процедур по приобретению спортивного оборудования и инвентаря для приведения организаций спортивной подготовки в нормативное состояние снята сложившаяся экономия бюджетных ассигнований</t>
  </si>
  <si>
    <t>СВЕДЕНИЯ</t>
  </si>
  <si>
    <t>о расходах бюджета муниципального образования "Холмский городской округ" за 2020 год</t>
  </si>
  <si>
    <t>Фактическое исполнение ниже  первоначального плана на 1 004,5 тыс. рублей  в связи с освобождением от должности Председателя Собрания муниципального образования "Холмский городской округ" (решение Собрания от 30.07.2020 № 30/6-250. Бюджетные ассигнования перераспределены на другие разделы</t>
  </si>
  <si>
    <t xml:space="preserve">Фактическое исполнение ниже первоначальных плановых ассигнований на   6 066,0 тыс. рублей за счет уменьшения субсидий областного бюджета  на обеспечение населения качественным жильем в рамках мероприятия по подготовке и обновления топографических карт города и сельских населенных пунктовна, а также на создание условий для развития туризма . Экономия бюджетных средств  сложилась при проведении конкурентных процедур </t>
  </si>
  <si>
    <t>Фактическое исполнение ниже первоначальных плановых ассигнований на 97,1 тыс. рублей за счет введения ограничений по выезду педагогов в период пандемии. Сложившаяся экономия перераспределена на другие мероприятия в области образования</t>
  </si>
  <si>
    <t>Причины отклонения от первоначального плана (более или менее 5%)</t>
  </si>
  <si>
    <t xml:space="preserve">Невыполнение плана в сумме 2 116,7 тыс. рублей от плановых назначений объясняется тем, что заключенный муниципальный контракт на устройство площадки для передвижного автомобильного газового заправщика (ПАГЗ) на сумму 4 377 590,00 рублей расторгнут в связи с тем, что выбранный участок под размещение площадки находится в аренде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</si>
</sst>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charset val="204"/>
      <scheme val="minor"/>
    </font>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Times New Roman"/>
      <family val="1"/>
      <charset val="204"/>
    </font>
    <font>
      <b/>
      <sz val="12"/>
      <color theme="1"/>
      <name val="Times New Roman"/>
      <family val="1"/>
      <charset val="204"/>
    </font>
    <font>
      <sz val="12"/>
      <color theme="1"/>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0" fontId="1" fillId="0" borderId="0"/>
    <xf numFmtId="0" fontId="2" fillId="0" borderId="0" applyNumberFormat="0" applyFont="0" applyFill="0" applyBorder="0" applyAlignment="0" applyProtection="0">
      <alignment vertical="top"/>
    </xf>
    <xf numFmtId="9" fontId="2" fillId="0" borderId="0" applyFont="0" applyFill="0" applyBorder="0" applyAlignment="0" applyProtection="0"/>
    <xf numFmtId="0" fontId="1" fillId="0" borderId="0"/>
  </cellStyleXfs>
  <cellXfs count="57">
    <xf numFmtId="0" fontId="0" fillId="0" borderId="0" xfId="0"/>
    <xf numFmtId="0" fontId="6" fillId="0" borderId="1" xfId="2" applyNumberFormat="1" applyFont="1" applyFill="1" applyBorder="1" applyAlignment="1" applyProtection="1">
      <alignment horizontal="left" vertical="center" wrapText="1"/>
    </xf>
    <xf numFmtId="164" fontId="6" fillId="0" borderId="1" xfId="2" applyNumberFormat="1" applyFont="1" applyFill="1" applyBorder="1" applyAlignment="1" applyProtection="1">
      <alignment horizontal="center" wrapText="1"/>
    </xf>
    <xf numFmtId="164" fontId="6" fillId="0" borderId="1" xfId="2" applyNumberFormat="1" applyFont="1" applyFill="1" applyBorder="1" applyAlignment="1" applyProtection="1">
      <alignment horizontal="center" vertical="top"/>
    </xf>
    <xf numFmtId="164" fontId="5" fillId="0" borderId="1" xfId="2" applyNumberFormat="1" applyFont="1" applyFill="1" applyBorder="1" applyAlignment="1" applyProtection="1">
      <alignment horizontal="center" wrapText="1"/>
    </xf>
    <xf numFmtId="0" fontId="3" fillId="0" borderId="0" xfId="2" applyNumberFormat="1" applyFont="1" applyFill="1" applyBorder="1" applyAlignment="1" applyProtection="1">
      <alignment vertical="top" wrapText="1"/>
    </xf>
    <xf numFmtId="3" fontId="3" fillId="0" borderId="0" xfId="2" applyNumberFormat="1" applyFont="1" applyFill="1" applyBorder="1" applyAlignment="1" applyProtection="1">
      <alignment horizontal="center" vertical="top" wrapText="1"/>
    </xf>
    <xf numFmtId="164" fontId="3" fillId="0" borderId="0" xfId="2" applyNumberFormat="1" applyFont="1" applyFill="1" applyBorder="1" applyAlignment="1" applyProtection="1">
      <alignment vertical="top" wrapText="1"/>
    </xf>
    <xf numFmtId="3" fontId="3" fillId="0" borderId="0" xfId="2" applyNumberFormat="1" applyFont="1" applyFill="1" applyBorder="1" applyAlignment="1" applyProtection="1">
      <alignment vertical="top"/>
    </xf>
    <xf numFmtId="164" fontId="7" fillId="0" borderId="1" xfId="2" applyNumberFormat="1" applyFont="1" applyFill="1" applyBorder="1" applyAlignment="1">
      <alignment horizontal="center" vertical="top" wrapText="1"/>
    </xf>
    <xf numFmtId="164" fontId="7" fillId="0" borderId="1" xfId="2" applyNumberFormat="1" applyFont="1" applyFill="1" applyBorder="1" applyAlignment="1" applyProtection="1">
      <alignment horizontal="center" vertical="top" wrapText="1"/>
    </xf>
    <xf numFmtId="164" fontId="3" fillId="0" borderId="1" xfId="2" applyNumberFormat="1" applyFont="1" applyFill="1" applyBorder="1" applyAlignment="1" applyProtection="1">
      <alignment horizontal="center" vertical="top" wrapText="1"/>
    </xf>
    <xf numFmtId="164" fontId="5" fillId="0" borderId="1" xfId="2" applyNumberFormat="1" applyFont="1" applyFill="1" applyBorder="1" applyAlignment="1" applyProtection="1">
      <alignment horizontal="center" vertical="top"/>
    </xf>
    <xf numFmtId="0" fontId="7" fillId="0" borderId="0" xfId="0" applyFont="1"/>
    <xf numFmtId="0" fontId="6" fillId="0" borderId="1" xfId="2" applyNumberFormat="1" applyFont="1" applyFill="1" applyBorder="1" applyAlignment="1" applyProtection="1">
      <alignment horizontal="center" vertical="center" wrapText="1"/>
    </xf>
    <xf numFmtId="3" fontId="6" fillId="0" borderId="1" xfId="2" applyNumberFormat="1" applyFont="1" applyFill="1" applyBorder="1" applyAlignment="1" applyProtection="1">
      <alignment horizontal="center" vertical="center" wrapText="1"/>
    </xf>
    <xf numFmtId="3" fontId="5" fillId="0" borderId="1" xfId="2" applyNumberFormat="1" applyFont="1" applyFill="1" applyBorder="1" applyAlignment="1" applyProtection="1">
      <alignment horizontal="center" vertical="top" wrapText="1"/>
    </xf>
    <xf numFmtId="3" fontId="6" fillId="0" borderId="1" xfId="2" applyNumberFormat="1" applyFont="1" applyFill="1" applyBorder="1" applyAlignment="1" applyProtection="1">
      <alignment horizontal="center" vertical="top" wrapText="1"/>
    </xf>
    <xf numFmtId="164" fontId="6" fillId="0" borderId="1" xfId="2" applyNumberFormat="1" applyFont="1" applyFill="1" applyBorder="1" applyAlignment="1" applyProtection="1">
      <alignment horizontal="center" vertical="top" wrapText="1"/>
    </xf>
    <xf numFmtId="0" fontId="7" fillId="0" borderId="1" xfId="0" applyFont="1" applyBorder="1"/>
    <xf numFmtId="164" fontId="5" fillId="0" borderId="1" xfId="2" applyNumberFormat="1" applyFont="1" applyFill="1" applyBorder="1" applyAlignment="1" applyProtection="1">
      <alignment horizontal="center" vertical="top" wrapText="1"/>
    </xf>
    <xf numFmtId="0" fontId="7" fillId="0" borderId="1" xfId="0" applyFont="1" applyBorder="1" applyAlignment="1">
      <alignment vertical="top" wrapText="1"/>
    </xf>
    <xf numFmtId="164" fontId="3" fillId="0" borderId="1" xfId="2" applyNumberFormat="1" applyFont="1" applyFill="1" applyBorder="1" applyAlignment="1">
      <alignment horizontal="center" vertical="top"/>
    </xf>
    <xf numFmtId="164" fontId="3" fillId="0" borderId="1" xfId="2" applyNumberFormat="1" applyFont="1" applyFill="1" applyBorder="1" applyAlignment="1">
      <alignment horizontal="center" vertical="top" wrapText="1"/>
    </xf>
    <xf numFmtId="164" fontId="7" fillId="0" borderId="1" xfId="2" applyNumberFormat="1" applyFont="1" applyFill="1" applyBorder="1" applyAlignment="1" applyProtection="1">
      <alignment horizontal="center" vertical="top"/>
    </xf>
    <xf numFmtId="164" fontId="3" fillId="0" borderId="1" xfId="2" applyNumberFormat="1" applyFont="1" applyFill="1" applyBorder="1" applyAlignment="1" applyProtection="1">
      <alignment horizontal="center" vertical="top"/>
    </xf>
    <xf numFmtId="164" fontId="7" fillId="0" borderId="1" xfId="2" applyNumberFormat="1" applyFont="1" applyFill="1" applyBorder="1" applyAlignment="1">
      <alignment horizontal="center" vertical="top"/>
    </xf>
    <xf numFmtId="164" fontId="6" fillId="0" borderId="1" xfId="2" applyNumberFormat="1" applyFont="1" applyFill="1" applyBorder="1" applyAlignment="1" applyProtection="1">
      <alignment horizontal="center"/>
    </xf>
    <xf numFmtId="49" fontId="6" fillId="0" borderId="1" xfId="2" applyNumberFormat="1" applyFont="1" applyFill="1" applyBorder="1" applyAlignment="1" applyProtection="1">
      <alignment horizontal="left" vertical="top" wrapText="1"/>
    </xf>
    <xf numFmtId="165" fontId="4" fillId="0" borderId="1" xfId="0" applyNumberFormat="1" applyFont="1" applyFill="1" applyBorder="1" applyAlignment="1" applyProtection="1">
      <alignment horizontal="center" vertical="center" wrapText="1"/>
    </xf>
    <xf numFmtId="0" fontId="8" fillId="0" borderId="1" xfId="0" applyFont="1" applyBorder="1" applyAlignment="1">
      <alignment horizontal="justify" vertical="top" wrapText="1"/>
    </xf>
    <xf numFmtId="0" fontId="9" fillId="0" borderId="1" xfId="0" applyFont="1" applyBorder="1" applyAlignment="1">
      <alignment horizontal="justify" vertical="top" wrapText="1"/>
    </xf>
    <xf numFmtId="0" fontId="9" fillId="0" borderId="1" xfId="0" applyFont="1" applyBorder="1" applyAlignment="1">
      <alignment horizontal="justify" vertical="top"/>
    </xf>
    <xf numFmtId="164" fontId="6" fillId="0" borderId="1" xfId="2" applyNumberFormat="1" applyFont="1" applyFill="1" applyBorder="1" applyAlignment="1">
      <alignment horizontal="center" vertical="top" wrapText="1"/>
    </xf>
    <xf numFmtId="164" fontId="5" fillId="0" borderId="1" xfId="2" applyNumberFormat="1" applyFont="1" applyFill="1" applyBorder="1" applyAlignment="1">
      <alignment horizontal="center" vertical="top" wrapText="1"/>
    </xf>
    <xf numFmtId="0" fontId="8" fillId="0" borderId="1" xfId="0" applyFont="1" applyBorder="1" applyAlignment="1">
      <alignment horizontal="justify" vertical="center" wrapText="1"/>
    </xf>
    <xf numFmtId="0" fontId="8" fillId="0" borderId="1" xfId="0" applyFont="1" applyBorder="1" applyAlignment="1">
      <alignment vertical="center" wrapText="1"/>
    </xf>
    <xf numFmtId="0" fontId="8" fillId="0" borderId="1" xfId="0" applyFont="1" applyFill="1" applyBorder="1" applyAlignment="1">
      <alignment horizontal="justify" vertical="top" wrapText="1"/>
    </xf>
    <xf numFmtId="0" fontId="8" fillId="0" borderId="1" xfId="0" applyFont="1" applyFill="1" applyBorder="1" applyAlignment="1">
      <alignment horizontal="justify" vertical="center" wrapText="1"/>
    </xf>
    <xf numFmtId="3" fontId="3" fillId="0" borderId="0" xfId="2" applyNumberFormat="1" applyFont="1" applyFill="1" applyBorder="1" applyAlignment="1" applyProtection="1">
      <alignment vertical="center" wrapText="1"/>
    </xf>
    <xf numFmtId="0" fontId="3" fillId="0" borderId="0" xfId="0" applyFont="1" applyAlignment="1">
      <alignment vertical="center" wrapText="1"/>
    </xf>
    <xf numFmtId="165" fontId="4" fillId="0" borderId="1" xfId="0" applyNumberFormat="1" applyFont="1" applyFill="1" applyBorder="1" applyAlignment="1" applyProtection="1">
      <alignment horizontal="center" vertical="center" wrapText="1"/>
    </xf>
    <xf numFmtId="0" fontId="3" fillId="0" borderId="1" xfId="0" applyFont="1" applyBorder="1" applyAlignment="1">
      <alignment wrapText="1"/>
    </xf>
    <xf numFmtId="3" fontId="3" fillId="0" borderId="1" xfId="2" applyNumberFormat="1" applyFont="1" applyFill="1" applyBorder="1" applyAlignment="1" applyProtection="1">
      <alignment horizontal="center" vertical="top"/>
    </xf>
    <xf numFmtId="0" fontId="3" fillId="0" borderId="1" xfId="0" applyFont="1" applyBorder="1" applyAlignment="1">
      <alignment horizontal="center" vertical="top"/>
    </xf>
    <xf numFmtId="0" fontId="3" fillId="0" borderId="1" xfId="2" applyNumberFormat="1" applyFont="1" applyFill="1" applyBorder="1" applyAlignment="1" applyProtection="1">
      <alignment horizontal="center" vertical="top"/>
    </xf>
    <xf numFmtId="0" fontId="7" fillId="0" borderId="1" xfId="2" applyNumberFormat="1" applyFont="1" applyFill="1" applyBorder="1" applyAlignment="1" applyProtection="1">
      <alignment horizontal="center" vertical="center" wrapText="1"/>
    </xf>
    <xf numFmtId="0" fontId="4" fillId="0" borderId="1" xfId="4" applyFont="1" applyFill="1" applyBorder="1" applyAlignment="1">
      <alignment horizontal="center" vertical="center" wrapText="1"/>
    </xf>
    <xf numFmtId="0" fontId="3" fillId="0" borderId="1" xfId="0" applyFont="1" applyBorder="1" applyAlignment="1">
      <alignment horizontal="center" wrapText="1"/>
    </xf>
    <xf numFmtId="3" fontId="3" fillId="0" borderId="1" xfId="2" applyNumberFormat="1" applyFont="1" applyFill="1" applyBorder="1" applyAlignment="1" applyProtection="1">
      <alignment horizontal="center" vertical="center" wrapText="1"/>
    </xf>
    <xf numFmtId="3" fontId="7" fillId="0" borderId="1" xfId="2" applyNumberFormat="1" applyFont="1" applyFill="1" applyBorder="1" applyAlignment="1" applyProtection="1">
      <alignment horizontal="center" vertical="center" wrapText="1"/>
    </xf>
    <xf numFmtId="0" fontId="3" fillId="0" borderId="1" xfId="0" applyFont="1" applyBorder="1" applyAlignment="1">
      <alignment vertical="top"/>
    </xf>
    <xf numFmtId="0" fontId="3" fillId="0" borderId="2" xfId="2" applyNumberFormat="1" applyFont="1" applyFill="1" applyBorder="1" applyAlignment="1" applyProtection="1">
      <alignment horizontal="right" vertical="top"/>
    </xf>
    <xf numFmtId="0" fontId="0" fillId="0" borderId="2" xfId="0" applyBorder="1" applyAlignment="1">
      <alignment horizontal="right" vertical="top"/>
    </xf>
    <xf numFmtId="0" fontId="5" fillId="0" borderId="0" xfId="2" applyNumberFormat="1" applyFont="1" applyFill="1" applyBorder="1" applyAlignment="1" applyProtection="1">
      <alignment horizontal="center" vertical="top"/>
    </xf>
    <xf numFmtId="0" fontId="0" fillId="0" borderId="0" xfId="0" applyAlignment="1"/>
    <xf numFmtId="0" fontId="8" fillId="0" borderId="1" xfId="0" applyFont="1" applyFill="1" applyBorder="1" applyAlignment="1">
      <alignment vertical="top" wrapText="1"/>
    </xf>
  </cellXfs>
  <cellStyles count="5">
    <cellStyle name="Обычный" xfId="0" builtinId="0"/>
    <cellStyle name="Обычный 2" xfId="1"/>
    <cellStyle name="Обычный_Исполнение бюджета 2004 " xfId="4"/>
    <cellStyle name="Обычный_ПРИЛОЖЕНИЕ 5"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tabSelected="1" topLeftCell="A55" zoomScaleNormal="100" workbookViewId="0">
      <selection activeCell="I12" sqref="I12"/>
    </sheetView>
  </sheetViews>
  <sheetFormatPr defaultColWidth="8.88671875" defaultRowHeight="15.6" x14ac:dyDescent="0.3"/>
  <cols>
    <col min="1" max="1" width="28.44140625" style="13" customWidth="1"/>
    <col min="2" max="2" width="13.109375" style="13" customWidth="1"/>
    <col min="3" max="3" width="15" style="13" customWidth="1"/>
    <col min="4" max="4" width="13.109375" style="13" bestFit="1" customWidth="1"/>
    <col min="5" max="5" width="15.44140625" style="13" customWidth="1"/>
    <col min="6" max="6" width="14" style="13" customWidth="1"/>
    <col min="7" max="7" width="13.109375" style="13" bestFit="1" customWidth="1"/>
    <col min="8" max="8" width="11.88671875" style="13" customWidth="1"/>
    <col min="9" max="9" width="44.33203125" style="13" customWidth="1"/>
    <col min="10" max="16384" width="8.88671875" style="13"/>
  </cols>
  <sheetData>
    <row r="1" spans="1:9" x14ac:dyDescent="0.3">
      <c r="F1" s="39"/>
      <c r="G1" s="40"/>
      <c r="H1" s="40"/>
    </row>
    <row r="2" spans="1:9" x14ac:dyDescent="0.3">
      <c r="A2" s="54" t="s">
        <v>96</v>
      </c>
      <c r="B2" s="54"/>
      <c r="C2" s="54"/>
      <c r="D2" s="54"/>
      <c r="E2" s="54"/>
      <c r="F2" s="54"/>
      <c r="G2" s="54"/>
      <c r="H2" s="54"/>
      <c r="I2" s="55"/>
    </row>
    <row r="3" spans="1:9" x14ac:dyDescent="0.3">
      <c r="A3" s="54" t="s">
        <v>97</v>
      </c>
      <c r="B3" s="54"/>
      <c r="C3" s="54"/>
      <c r="D3" s="54"/>
      <c r="E3" s="54"/>
      <c r="F3" s="54"/>
      <c r="G3" s="54"/>
      <c r="H3" s="54"/>
      <c r="I3" s="55"/>
    </row>
    <row r="4" spans="1:9" x14ac:dyDescent="0.3">
      <c r="A4" s="5"/>
      <c r="B4" s="6"/>
      <c r="C4" s="7"/>
      <c r="D4" s="8"/>
      <c r="E4" s="8"/>
      <c r="F4" s="52" t="s">
        <v>0</v>
      </c>
      <c r="G4" s="52"/>
      <c r="H4" s="52"/>
      <c r="I4" s="53"/>
    </row>
    <row r="5" spans="1:9" x14ac:dyDescent="0.3">
      <c r="A5" s="46" t="s">
        <v>16</v>
      </c>
      <c r="B5" s="47" t="s">
        <v>64</v>
      </c>
      <c r="C5" s="49" t="s">
        <v>65</v>
      </c>
      <c r="D5" s="50" t="s">
        <v>66</v>
      </c>
      <c r="E5" s="43" t="s">
        <v>17</v>
      </c>
      <c r="F5" s="44"/>
      <c r="G5" s="51"/>
      <c r="H5" s="51"/>
      <c r="I5" s="41" t="s">
        <v>101</v>
      </c>
    </row>
    <row r="6" spans="1:9" x14ac:dyDescent="0.3">
      <c r="A6" s="42"/>
      <c r="B6" s="48"/>
      <c r="C6" s="42"/>
      <c r="D6" s="42"/>
      <c r="E6" s="43" t="s">
        <v>18</v>
      </c>
      <c r="F6" s="44"/>
      <c r="G6" s="45" t="s">
        <v>19</v>
      </c>
      <c r="H6" s="44"/>
      <c r="I6" s="42"/>
    </row>
    <row r="7" spans="1:9" ht="64.95" customHeight="1" x14ac:dyDescent="0.3">
      <c r="A7" s="42"/>
      <c r="B7" s="48"/>
      <c r="C7" s="42"/>
      <c r="D7" s="42"/>
      <c r="E7" s="29" t="s">
        <v>20</v>
      </c>
      <c r="F7" s="29" t="s">
        <v>21</v>
      </c>
      <c r="G7" s="29" t="s">
        <v>20</v>
      </c>
      <c r="H7" s="29" t="s">
        <v>21</v>
      </c>
      <c r="I7" s="42"/>
    </row>
    <row r="8" spans="1:9" ht="15.75" x14ac:dyDescent="0.25">
      <c r="A8" s="14">
        <v>1</v>
      </c>
      <c r="B8" s="15">
        <v>2</v>
      </c>
      <c r="C8" s="16">
        <v>3</v>
      </c>
      <c r="D8" s="17">
        <v>4</v>
      </c>
      <c r="E8" s="15" t="s">
        <v>8</v>
      </c>
      <c r="F8" s="15" t="s">
        <v>22</v>
      </c>
      <c r="G8" s="15" t="s">
        <v>23</v>
      </c>
      <c r="H8" s="15" t="s">
        <v>24</v>
      </c>
      <c r="I8" s="15">
        <v>9</v>
      </c>
    </row>
    <row r="9" spans="1:9" ht="31.2" x14ac:dyDescent="0.3">
      <c r="A9" s="1" t="s">
        <v>55</v>
      </c>
      <c r="B9" s="18">
        <f>SUM(B10:B17)</f>
        <v>330003.80000000005</v>
      </c>
      <c r="C9" s="18">
        <f>SUM(C10:C17)</f>
        <v>335795.6</v>
      </c>
      <c r="D9" s="20">
        <f>SUM(D10:D17)</f>
        <v>327073.7</v>
      </c>
      <c r="E9" s="18">
        <f t="shared" ref="E9:E17" si="0">D9-B9</f>
        <v>-2930.1000000000349</v>
      </c>
      <c r="F9" s="18">
        <f t="shared" ref="F9:F14" si="1">D9/B9*100</f>
        <v>99.112101133380875</v>
      </c>
      <c r="G9" s="18">
        <f t="shared" ref="G9:G17" si="2">D9-C9</f>
        <v>-8721.8999999999651</v>
      </c>
      <c r="H9" s="18">
        <f t="shared" ref="H9:H17" si="3">D9/C9*100</f>
        <v>97.402616353519832</v>
      </c>
      <c r="I9" s="19"/>
    </row>
    <row r="10" spans="1:9" ht="93.6" x14ac:dyDescent="0.3">
      <c r="A10" s="30" t="s">
        <v>25</v>
      </c>
      <c r="B10" s="9">
        <v>4259.3999999999996</v>
      </c>
      <c r="C10" s="10">
        <v>2865.1</v>
      </c>
      <c r="D10" s="11">
        <v>2693.6</v>
      </c>
      <c r="E10" s="10">
        <f t="shared" si="0"/>
        <v>-1565.7999999999997</v>
      </c>
      <c r="F10" s="10">
        <f t="shared" si="1"/>
        <v>63.238953843264312</v>
      </c>
      <c r="G10" s="10">
        <f t="shared" si="2"/>
        <v>-171.5</v>
      </c>
      <c r="H10" s="10">
        <f t="shared" si="3"/>
        <v>94.014170535059861</v>
      </c>
      <c r="I10" s="21" t="s">
        <v>67</v>
      </c>
    </row>
    <row r="11" spans="1:9" ht="140.4" x14ac:dyDescent="0.3">
      <c r="A11" s="30" t="s">
        <v>26</v>
      </c>
      <c r="B11" s="9">
        <v>7355.4</v>
      </c>
      <c r="C11" s="10">
        <v>6576.6</v>
      </c>
      <c r="D11" s="11">
        <v>6350.9</v>
      </c>
      <c r="E11" s="10">
        <f t="shared" si="0"/>
        <v>-1004.5</v>
      </c>
      <c r="F11" s="10">
        <f t="shared" si="1"/>
        <v>86.343366778149388</v>
      </c>
      <c r="G11" s="10">
        <f t="shared" si="2"/>
        <v>-225.70000000000073</v>
      </c>
      <c r="H11" s="10">
        <f t="shared" si="3"/>
        <v>96.568135510750224</v>
      </c>
      <c r="I11" s="35" t="s">
        <v>98</v>
      </c>
    </row>
    <row r="12" spans="1:9" ht="140.4" x14ac:dyDescent="0.3">
      <c r="A12" s="37" t="s">
        <v>27</v>
      </c>
      <c r="B12" s="9">
        <v>138235.6</v>
      </c>
      <c r="C12" s="10">
        <v>144988.6</v>
      </c>
      <c r="D12" s="11">
        <v>144230.5</v>
      </c>
      <c r="E12" s="10">
        <f t="shared" si="0"/>
        <v>5994.8999999999942</v>
      </c>
      <c r="F12" s="10">
        <f t="shared" si="1"/>
        <v>104.33672657405184</v>
      </c>
      <c r="G12" s="10">
        <f t="shared" si="2"/>
        <v>-758.10000000000582</v>
      </c>
      <c r="H12" s="10">
        <f t="shared" si="3"/>
        <v>99.477131305495732</v>
      </c>
      <c r="I12" s="56" t="s">
        <v>90</v>
      </c>
    </row>
    <row r="13" spans="1:9" x14ac:dyDescent="0.3">
      <c r="A13" s="30" t="s">
        <v>53</v>
      </c>
      <c r="B13" s="9">
        <v>27.2</v>
      </c>
      <c r="C13" s="10">
        <v>27.2</v>
      </c>
      <c r="D13" s="11">
        <v>27.2</v>
      </c>
      <c r="E13" s="10">
        <f t="shared" si="0"/>
        <v>0</v>
      </c>
      <c r="F13" s="10">
        <f t="shared" si="1"/>
        <v>100</v>
      </c>
      <c r="G13" s="10">
        <f t="shared" si="2"/>
        <v>0</v>
      </c>
      <c r="H13" s="10">
        <f t="shared" si="3"/>
        <v>100</v>
      </c>
      <c r="I13" s="36"/>
    </row>
    <row r="14" spans="1:9" ht="140.4" x14ac:dyDescent="0.3">
      <c r="A14" s="30" t="s">
        <v>28</v>
      </c>
      <c r="B14" s="9">
        <v>34261.1</v>
      </c>
      <c r="C14" s="10">
        <v>36694.699999999997</v>
      </c>
      <c r="D14" s="11">
        <v>36183.1</v>
      </c>
      <c r="E14" s="10">
        <f t="shared" si="0"/>
        <v>1922</v>
      </c>
      <c r="F14" s="10">
        <f t="shared" si="1"/>
        <v>105.60986074586047</v>
      </c>
      <c r="G14" s="10">
        <f t="shared" si="2"/>
        <v>-511.59999999999854</v>
      </c>
      <c r="H14" s="10">
        <f t="shared" si="3"/>
        <v>98.605793207193415</v>
      </c>
      <c r="I14" s="30" t="s">
        <v>91</v>
      </c>
    </row>
    <row r="15" spans="1:9" ht="156" x14ac:dyDescent="0.3">
      <c r="A15" s="30" t="s">
        <v>51</v>
      </c>
      <c r="B15" s="9"/>
      <c r="C15" s="10">
        <v>6787.3</v>
      </c>
      <c r="D15" s="11">
        <v>6787.2</v>
      </c>
      <c r="E15" s="10">
        <f t="shared" si="0"/>
        <v>6787.2</v>
      </c>
      <c r="F15" s="10"/>
      <c r="G15" s="10">
        <f t="shared" si="2"/>
        <v>-0.1000000000003638</v>
      </c>
      <c r="H15" s="10">
        <f t="shared" si="3"/>
        <v>99.998526660085744</v>
      </c>
      <c r="I15" s="30" t="s">
        <v>68</v>
      </c>
    </row>
    <row r="16" spans="1:9" ht="140.4" customHeight="1" x14ac:dyDescent="0.3">
      <c r="A16" s="30" t="s">
        <v>29</v>
      </c>
      <c r="B16" s="9">
        <v>3000</v>
      </c>
      <c r="C16" s="10">
        <v>200</v>
      </c>
      <c r="D16" s="11"/>
      <c r="E16" s="10">
        <f t="shared" si="0"/>
        <v>-3000</v>
      </c>
      <c r="F16" s="10"/>
      <c r="G16" s="10">
        <f t="shared" si="2"/>
        <v>-200</v>
      </c>
      <c r="H16" s="10">
        <f t="shared" si="3"/>
        <v>0</v>
      </c>
      <c r="I16" s="35" t="s">
        <v>62</v>
      </c>
    </row>
    <row r="17" spans="1:9" ht="109.2" x14ac:dyDescent="0.3">
      <c r="A17" s="30" t="s">
        <v>30</v>
      </c>
      <c r="B17" s="9">
        <v>142865.1</v>
      </c>
      <c r="C17" s="10">
        <v>137656.1</v>
      </c>
      <c r="D17" s="11">
        <v>130801.2</v>
      </c>
      <c r="E17" s="10">
        <f t="shared" si="0"/>
        <v>-12063.900000000009</v>
      </c>
      <c r="F17" s="10">
        <f>D17/B17*100</f>
        <v>91.555740345262763</v>
      </c>
      <c r="G17" s="10">
        <f t="shared" si="2"/>
        <v>-6854.9000000000087</v>
      </c>
      <c r="H17" s="10">
        <f t="shared" si="3"/>
        <v>95.020271531737421</v>
      </c>
      <c r="I17" s="35" t="s">
        <v>69</v>
      </c>
    </row>
    <row r="18" spans="1:9" ht="62.4" x14ac:dyDescent="0.3">
      <c r="A18" s="31" t="s">
        <v>56</v>
      </c>
      <c r="B18" s="18">
        <f>SUM(B19:B20)</f>
        <v>45536</v>
      </c>
      <c r="C18" s="18">
        <f>SUM(C19:C20)</f>
        <v>47480.5</v>
      </c>
      <c r="D18" s="20">
        <f t="shared" ref="D18" si="4">SUM(D19:D20)</f>
        <v>46617.700000000004</v>
      </c>
      <c r="E18" s="18">
        <f t="shared" ref="E18:E55" si="5">D18-B18</f>
        <v>1081.7000000000044</v>
      </c>
      <c r="F18" s="18">
        <f t="shared" ref="F18:F55" si="6">D18/B18*100</f>
        <v>102.37548313422349</v>
      </c>
      <c r="G18" s="18">
        <f t="shared" ref="G18:G55" si="7">D18-C18</f>
        <v>-862.79999999999563</v>
      </c>
      <c r="H18" s="18">
        <f t="shared" ref="H18:H55" si="8">D18/C18*100</f>
        <v>98.182832952475238</v>
      </c>
      <c r="I18" s="35"/>
    </row>
    <row r="19" spans="1:9" ht="162.6" customHeight="1" x14ac:dyDescent="0.3">
      <c r="A19" s="30" t="s">
        <v>31</v>
      </c>
      <c r="B19" s="9">
        <v>40693.5</v>
      </c>
      <c r="C19" s="10">
        <v>44925.8</v>
      </c>
      <c r="D19" s="11">
        <v>44126.400000000001</v>
      </c>
      <c r="E19" s="10">
        <f>D19-B19</f>
        <v>3432.9000000000015</v>
      </c>
      <c r="F19" s="10">
        <f>D19/B19*100</f>
        <v>108.43599100593462</v>
      </c>
      <c r="G19" s="10">
        <f>D19-C19</f>
        <v>-799.40000000000146</v>
      </c>
      <c r="H19" s="10">
        <f>D19/C19*100</f>
        <v>98.220621558213765</v>
      </c>
      <c r="I19" s="35" t="s">
        <v>70</v>
      </c>
    </row>
    <row r="20" spans="1:9" ht="124.8" x14ac:dyDescent="0.3">
      <c r="A20" s="30" t="s">
        <v>32</v>
      </c>
      <c r="B20" s="9">
        <v>4842.5</v>
      </c>
      <c r="C20" s="10">
        <v>2554.6999999999998</v>
      </c>
      <c r="D20" s="11">
        <v>2491.3000000000002</v>
      </c>
      <c r="E20" s="10">
        <f>D20-B20</f>
        <v>-2351.1999999999998</v>
      </c>
      <c r="F20" s="10">
        <f>D20/B20*100</f>
        <v>51.446566855962828</v>
      </c>
      <c r="G20" s="10">
        <f>D20-C20</f>
        <v>-63.399999999999636</v>
      </c>
      <c r="H20" s="10">
        <f>D20/C20*100</f>
        <v>97.518299604650267</v>
      </c>
      <c r="I20" s="35" t="s">
        <v>71</v>
      </c>
    </row>
    <row r="21" spans="1:9" ht="31.2" x14ac:dyDescent="0.3">
      <c r="A21" s="31" t="s">
        <v>57</v>
      </c>
      <c r="B21" s="33">
        <f>SUM(B22:B27)</f>
        <v>433324.7</v>
      </c>
      <c r="C21" s="33">
        <f>SUM(C22:C27)</f>
        <v>662872.5</v>
      </c>
      <c r="D21" s="34">
        <f>SUM(D22:D27)</f>
        <v>593138.80000000005</v>
      </c>
      <c r="E21" s="18">
        <f t="shared" si="5"/>
        <v>159814.10000000003</v>
      </c>
      <c r="F21" s="18">
        <f t="shared" si="6"/>
        <v>136.88091170431781</v>
      </c>
      <c r="G21" s="18">
        <f t="shared" si="7"/>
        <v>-69733.699999999953</v>
      </c>
      <c r="H21" s="18">
        <f t="shared" si="8"/>
        <v>89.480073468125482</v>
      </c>
      <c r="I21" s="35"/>
    </row>
    <row r="22" spans="1:9" ht="31.2" x14ac:dyDescent="0.3">
      <c r="A22" s="30" t="s">
        <v>33</v>
      </c>
      <c r="B22" s="9">
        <v>2387.9</v>
      </c>
      <c r="C22" s="9">
        <v>2387.9</v>
      </c>
      <c r="D22" s="23">
        <v>2387.8000000000002</v>
      </c>
      <c r="E22" s="10">
        <f t="shared" si="5"/>
        <v>-9.9999999999909051E-2</v>
      </c>
      <c r="F22" s="10">
        <f t="shared" si="6"/>
        <v>99.995812219942209</v>
      </c>
      <c r="G22" s="10">
        <f t="shared" si="7"/>
        <v>-9.9999999999909051E-2</v>
      </c>
      <c r="H22" s="10">
        <f t="shared" si="8"/>
        <v>99.995812219942209</v>
      </c>
      <c r="I22" s="35"/>
    </row>
    <row r="23" spans="1:9" ht="144" customHeight="1" x14ac:dyDescent="0.3">
      <c r="A23" s="37" t="s">
        <v>60</v>
      </c>
      <c r="B23" s="9"/>
      <c r="C23" s="9">
        <v>4398.3</v>
      </c>
      <c r="D23" s="23">
        <v>2281.6</v>
      </c>
      <c r="E23" s="10">
        <f>D23-B23</f>
        <v>2281.6</v>
      </c>
      <c r="F23" s="10"/>
      <c r="G23" s="10">
        <f t="shared" si="7"/>
        <v>-2116.7000000000003</v>
      </c>
      <c r="H23" s="10">
        <f t="shared" si="8"/>
        <v>51.87458790896482</v>
      </c>
      <c r="I23" s="38" t="s">
        <v>102</v>
      </c>
    </row>
    <row r="24" spans="1:9" ht="78" x14ac:dyDescent="0.3">
      <c r="A24" s="30" t="s">
        <v>34</v>
      </c>
      <c r="B24" s="9">
        <v>5419</v>
      </c>
      <c r="C24" s="9">
        <v>3862.9</v>
      </c>
      <c r="D24" s="22">
        <v>3862.8</v>
      </c>
      <c r="E24" s="10">
        <f t="shared" si="5"/>
        <v>-1556.1999999999998</v>
      </c>
      <c r="F24" s="10">
        <f t="shared" si="6"/>
        <v>71.282524451005727</v>
      </c>
      <c r="G24" s="10">
        <f t="shared" si="7"/>
        <v>-9.9999999999909051E-2</v>
      </c>
      <c r="H24" s="10">
        <f t="shared" si="8"/>
        <v>99.997411271324651</v>
      </c>
      <c r="I24" s="35" t="s">
        <v>72</v>
      </c>
    </row>
    <row r="25" spans="1:9" ht="140.4" x14ac:dyDescent="0.3">
      <c r="A25" s="30" t="s">
        <v>35</v>
      </c>
      <c r="B25" s="9">
        <v>35807.4</v>
      </c>
      <c r="C25" s="9">
        <v>56492.9</v>
      </c>
      <c r="D25" s="22">
        <v>56487.1</v>
      </c>
      <c r="E25" s="10">
        <f t="shared" si="5"/>
        <v>20679.699999999997</v>
      </c>
      <c r="F25" s="10">
        <f t="shared" si="6"/>
        <v>157.75258745398995</v>
      </c>
      <c r="G25" s="10">
        <f t="shared" si="7"/>
        <v>-5.8000000000029104</v>
      </c>
      <c r="H25" s="10">
        <f t="shared" si="8"/>
        <v>99.989733223112992</v>
      </c>
      <c r="I25" s="35" t="s">
        <v>73</v>
      </c>
    </row>
    <row r="26" spans="1:9" ht="180" customHeight="1" x14ac:dyDescent="0.3">
      <c r="A26" s="30" t="s">
        <v>36</v>
      </c>
      <c r="B26" s="9">
        <v>356368.5</v>
      </c>
      <c r="C26" s="9">
        <v>568235.6</v>
      </c>
      <c r="D26" s="22">
        <v>500843.6</v>
      </c>
      <c r="E26" s="10">
        <f t="shared" si="5"/>
        <v>144475.09999999998</v>
      </c>
      <c r="F26" s="10">
        <f t="shared" si="6"/>
        <v>140.54092884191502</v>
      </c>
      <c r="G26" s="10">
        <f t="shared" si="7"/>
        <v>-67392</v>
      </c>
      <c r="H26" s="10">
        <f t="shared" si="8"/>
        <v>88.14013060779719</v>
      </c>
      <c r="I26" s="35" t="s">
        <v>74</v>
      </c>
    </row>
    <row r="27" spans="1:9" ht="187.2" x14ac:dyDescent="0.3">
      <c r="A27" s="30" t="s">
        <v>37</v>
      </c>
      <c r="B27" s="9">
        <v>33341.9</v>
      </c>
      <c r="C27" s="9">
        <v>27494.9</v>
      </c>
      <c r="D27" s="22">
        <v>27275.9</v>
      </c>
      <c r="E27" s="10">
        <f t="shared" si="5"/>
        <v>-6066</v>
      </c>
      <c r="F27" s="10">
        <f t="shared" si="6"/>
        <v>81.806675684349131</v>
      </c>
      <c r="G27" s="10">
        <f t="shared" si="7"/>
        <v>-219</v>
      </c>
      <c r="H27" s="10">
        <f t="shared" si="8"/>
        <v>99.203488646985434</v>
      </c>
      <c r="I27" s="35" t="s">
        <v>99</v>
      </c>
    </row>
    <row r="28" spans="1:9" ht="31.2" x14ac:dyDescent="0.3">
      <c r="A28" s="31" t="s">
        <v>58</v>
      </c>
      <c r="B28" s="18">
        <f>SUM(B29:B32)</f>
        <v>593832</v>
      </c>
      <c r="C28" s="18">
        <f>SUM(C29:C32)</f>
        <v>1385123.7999999998</v>
      </c>
      <c r="D28" s="20">
        <f>SUM(D29:D32)</f>
        <v>1356384.7</v>
      </c>
      <c r="E28" s="18">
        <f t="shared" si="5"/>
        <v>762552.7</v>
      </c>
      <c r="F28" s="18">
        <f t="shared" si="6"/>
        <v>228.41219402120464</v>
      </c>
      <c r="G28" s="18">
        <f t="shared" si="7"/>
        <v>-28739.09999999986</v>
      </c>
      <c r="H28" s="18">
        <f t="shared" si="8"/>
        <v>97.925160191457266</v>
      </c>
      <c r="I28" s="35"/>
    </row>
    <row r="29" spans="1:9" ht="202.8" x14ac:dyDescent="0.3">
      <c r="A29" s="30" t="s">
        <v>38</v>
      </c>
      <c r="B29" s="9">
        <v>143268.4</v>
      </c>
      <c r="C29" s="9">
        <v>611020.6</v>
      </c>
      <c r="D29" s="22">
        <v>606944.9</v>
      </c>
      <c r="E29" s="10">
        <f t="shared" si="5"/>
        <v>463676.5</v>
      </c>
      <c r="F29" s="10">
        <f t="shared" si="6"/>
        <v>423.64184984267297</v>
      </c>
      <c r="G29" s="10">
        <f t="shared" si="7"/>
        <v>-4075.6999999999534</v>
      </c>
      <c r="H29" s="10">
        <f t="shared" si="8"/>
        <v>99.332968479295133</v>
      </c>
      <c r="I29" s="35" t="s">
        <v>75</v>
      </c>
    </row>
    <row r="30" spans="1:9" ht="249.6" x14ac:dyDescent="0.3">
      <c r="A30" s="30" t="s">
        <v>39</v>
      </c>
      <c r="B30" s="9">
        <v>302704.2</v>
      </c>
      <c r="C30" s="9">
        <v>651156.19999999995</v>
      </c>
      <c r="D30" s="22">
        <v>650510.9</v>
      </c>
      <c r="E30" s="10">
        <f t="shared" si="5"/>
        <v>347806.7</v>
      </c>
      <c r="F30" s="10">
        <f t="shared" si="6"/>
        <v>214.89985933462435</v>
      </c>
      <c r="G30" s="10">
        <f t="shared" si="7"/>
        <v>-645.29999999993015</v>
      </c>
      <c r="H30" s="10">
        <f t="shared" si="8"/>
        <v>99.900899354102762</v>
      </c>
      <c r="I30" s="35" t="s">
        <v>76</v>
      </c>
    </row>
    <row r="31" spans="1:9" ht="181.8" customHeight="1" x14ac:dyDescent="0.3">
      <c r="A31" s="30" t="s">
        <v>40</v>
      </c>
      <c r="B31" s="9">
        <v>126877.1</v>
      </c>
      <c r="C31" s="9">
        <v>101033.9</v>
      </c>
      <c r="D31" s="23">
        <v>77282</v>
      </c>
      <c r="E31" s="10">
        <f t="shared" si="5"/>
        <v>-49595.100000000006</v>
      </c>
      <c r="F31" s="10">
        <f t="shared" si="6"/>
        <v>60.910913001637013</v>
      </c>
      <c r="G31" s="10">
        <f t="shared" si="7"/>
        <v>-23751.899999999994</v>
      </c>
      <c r="H31" s="10">
        <f t="shared" si="8"/>
        <v>76.49115791828288</v>
      </c>
      <c r="I31" s="35" t="s">
        <v>77</v>
      </c>
    </row>
    <row r="32" spans="1:9" ht="78" x14ac:dyDescent="0.3">
      <c r="A32" s="37" t="s">
        <v>50</v>
      </c>
      <c r="B32" s="9">
        <v>20982.3</v>
      </c>
      <c r="C32" s="9">
        <v>21913.1</v>
      </c>
      <c r="D32" s="23">
        <v>21646.9</v>
      </c>
      <c r="E32" s="10">
        <f>D32-B32</f>
        <v>664.60000000000218</v>
      </c>
      <c r="F32" s="10">
        <f>D32/B32*100</f>
        <v>103.16743159710803</v>
      </c>
      <c r="G32" s="10">
        <f>D32-C32</f>
        <v>-266.19999999999709</v>
      </c>
      <c r="H32" s="10">
        <f>D32/C32*100</f>
        <v>98.785201546107132</v>
      </c>
      <c r="I32" s="38" t="s">
        <v>78</v>
      </c>
    </row>
    <row r="33" spans="1:9" ht="31.2" x14ac:dyDescent="0.3">
      <c r="A33" s="31" t="s">
        <v>59</v>
      </c>
      <c r="B33" s="18">
        <f>B34</f>
        <v>0</v>
      </c>
      <c r="C33" s="18">
        <f>C34</f>
        <v>100</v>
      </c>
      <c r="D33" s="20">
        <f t="shared" ref="D33" si="9">D34</f>
        <v>0</v>
      </c>
      <c r="E33" s="18">
        <f t="shared" si="5"/>
        <v>0</v>
      </c>
      <c r="F33" s="10"/>
      <c r="G33" s="18">
        <f t="shared" si="7"/>
        <v>-100</v>
      </c>
      <c r="H33" s="18">
        <f t="shared" si="8"/>
        <v>0</v>
      </c>
      <c r="I33" s="35"/>
    </row>
    <row r="34" spans="1:9" ht="62.4" x14ac:dyDescent="0.3">
      <c r="A34" s="30" t="s">
        <v>41</v>
      </c>
      <c r="B34" s="9"/>
      <c r="C34" s="10">
        <v>100</v>
      </c>
      <c r="D34" s="11"/>
      <c r="E34" s="10">
        <f>D34-B34</f>
        <v>0</v>
      </c>
      <c r="F34" s="10"/>
      <c r="G34" s="10">
        <f>D34-C34</f>
        <v>-100</v>
      </c>
      <c r="H34" s="10">
        <f>D34/C34*100</f>
        <v>0</v>
      </c>
      <c r="I34" s="35" t="s">
        <v>79</v>
      </c>
    </row>
    <row r="35" spans="1:9" x14ac:dyDescent="0.3">
      <c r="A35" s="31" t="s">
        <v>1</v>
      </c>
      <c r="B35" s="2">
        <f>SUM(B36:B41)</f>
        <v>1873200.5</v>
      </c>
      <c r="C35" s="2">
        <f>SUM(C36:C41)</f>
        <v>1883331.5</v>
      </c>
      <c r="D35" s="4">
        <f>SUM(D36:D41)</f>
        <v>1862537.0999999996</v>
      </c>
      <c r="E35" s="2">
        <f t="shared" si="5"/>
        <v>-10663.400000000373</v>
      </c>
      <c r="F35" s="2">
        <f t="shared" si="6"/>
        <v>99.43073899457103</v>
      </c>
      <c r="G35" s="2">
        <f t="shared" si="7"/>
        <v>-20794.400000000373</v>
      </c>
      <c r="H35" s="2">
        <f t="shared" si="8"/>
        <v>98.895871491556292</v>
      </c>
      <c r="I35" s="35"/>
    </row>
    <row r="36" spans="1:9" ht="93.6" x14ac:dyDescent="0.3">
      <c r="A36" s="30" t="s">
        <v>42</v>
      </c>
      <c r="B36" s="9">
        <v>642247.6</v>
      </c>
      <c r="C36" s="10">
        <v>610247.5</v>
      </c>
      <c r="D36" s="11">
        <v>606010.69999999995</v>
      </c>
      <c r="E36" s="10">
        <f t="shared" si="5"/>
        <v>-36236.900000000023</v>
      </c>
      <c r="F36" s="10">
        <f t="shared" si="6"/>
        <v>94.357799079358173</v>
      </c>
      <c r="G36" s="10">
        <f t="shared" si="7"/>
        <v>-4236.8000000000466</v>
      </c>
      <c r="H36" s="10">
        <f t="shared" si="8"/>
        <v>99.305724316773109</v>
      </c>
      <c r="I36" s="35" t="s">
        <v>80</v>
      </c>
    </row>
    <row r="37" spans="1:9" ht="234" x14ac:dyDescent="0.3">
      <c r="A37" s="37" t="s">
        <v>43</v>
      </c>
      <c r="B37" s="9">
        <v>951929.3</v>
      </c>
      <c r="C37" s="24">
        <v>990061.4</v>
      </c>
      <c r="D37" s="25">
        <v>979346.1</v>
      </c>
      <c r="E37" s="10">
        <f t="shared" si="5"/>
        <v>27416.79999999993</v>
      </c>
      <c r="F37" s="10">
        <f t="shared" si="6"/>
        <v>102.88012985838337</v>
      </c>
      <c r="G37" s="10">
        <f t="shared" si="7"/>
        <v>-10715.300000000047</v>
      </c>
      <c r="H37" s="10">
        <f t="shared" si="8"/>
        <v>98.91771358826837</v>
      </c>
      <c r="I37" s="38" t="s">
        <v>81</v>
      </c>
    </row>
    <row r="38" spans="1:9" ht="31.2" x14ac:dyDescent="0.3">
      <c r="A38" s="30" t="s">
        <v>52</v>
      </c>
      <c r="B38" s="9">
        <v>158035.1</v>
      </c>
      <c r="C38" s="24">
        <v>160653.6</v>
      </c>
      <c r="D38" s="25">
        <v>157153.9</v>
      </c>
      <c r="E38" s="10">
        <f>D38-B38</f>
        <v>-881.20000000001164</v>
      </c>
      <c r="F38" s="10">
        <f>D38/B38*100</f>
        <v>99.442402352388797</v>
      </c>
      <c r="G38" s="10">
        <f>D38-C38</f>
        <v>-3499.7000000000116</v>
      </c>
      <c r="H38" s="10">
        <f>D38/C38*100</f>
        <v>97.821586319883266</v>
      </c>
      <c r="I38" s="35"/>
    </row>
    <row r="39" spans="1:9" ht="109.2" x14ac:dyDescent="0.3">
      <c r="A39" s="30" t="s">
        <v>44</v>
      </c>
      <c r="B39" s="9">
        <v>125</v>
      </c>
      <c r="C39" s="24">
        <v>39.5</v>
      </c>
      <c r="D39" s="25">
        <v>27.9</v>
      </c>
      <c r="E39" s="10">
        <f>D39-B39</f>
        <v>-97.1</v>
      </c>
      <c r="F39" s="10">
        <f>D39/B39*100</f>
        <v>22.319999999999997</v>
      </c>
      <c r="G39" s="10">
        <f>D39-C39</f>
        <v>-11.600000000000001</v>
      </c>
      <c r="H39" s="10">
        <f>D39/C39*100</f>
        <v>70.632911392405063</v>
      </c>
      <c r="I39" s="35" t="s">
        <v>100</v>
      </c>
    </row>
    <row r="40" spans="1:9" ht="78" x14ac:dyDescent="0.3">
      <c r="A40" s="30" t="s">
        <v>45</v>
      </c>
      <c r="B40" s="9">
        <v>26788.2</v>
      </c>
      <c r="C40" s="24">
        <v>24612.7</v>
      </c>
      <c r="D40" s="25">
        <v>24517.7</v>
      </c>
      <c r="E40" s="10">
        <f t="shared" ref="E40:E41" si="10">D40-B40</f>
        <v>-2270.5</v>
      </c>
      <c r="F40" s="10">
        <f t="shared" ref="F40:F41" si="11">D40/B40*100</f>
        <v>91.524253215968216</v>
      </c>
      <c r="G40" s="10">
        <f t="shared" ref="G40:G41" si="12">D40-C40</f>
        <v>-95</v>
      </c>
      <c r="H40" s="10">
        <f t="shared" ref="H40:H41" si="13">D40/C40*100</f>
        <v>99.61402040410033</v>
      </c>
      <c r="I40" s="35" t="s">
        <v>82</v>
      </c>
    </row>
    <row r="41" spans="1:9" ht="31.2" x14ac:dyDescent="0.3">
      <c r="A41" s="30" t="s">
        <v>46</v>
      </c>
      <c r="B41" s="9">
        <v>94075.3</v>
      </c>
      <c r="C41" s="24">
        <v>97716.800000000003</v>
      </c>
      <c r="D41" s="25">
        <v>95480.8</v>
      </c>
      <c r="E41" s="10">
        <f t="shared" si="10"/>
        <v>1405.5</v>
      </c>
      <c r="F41" s="10">
        <f t="shared" si="11"/>
        <v>101.49401596380771</v>
      </c>
      <c r="G41" s="10">
        <f t="shared" si="12"/>
        <v>-2236</v>
      </c>
      <c r="H41" s="10">
        <f t="shared" si="13"/>
        <v>97.711754785256986</v>
      </c>
      <c r="I41" s="35"/>
    </row>
    <row r="42" spans="1:9" ht="31.2" x14ac:dyDescent="0.3">
      <c r="A42" s="31" t="s">
        <v>2</v>
      </c>
      <c r="B42" s="18">
        <f>SUM(B43:B44)</f>
        <v>292167.7</v>
      </c>
      <c r="C42" s="18">
        <f>SUM(C43:C44)</f>
        <v>288236.5</v>
      </c>
      <c r="D42" s="20">
        <f t="shared" ref="D42" si="14">SUM(D43:D44)</f>
        <v>282884.8</v>
      </c>
      <c r="E42" s="18">
        <f t="shared" si="5"/>
        <v>-9282.9000000000233</v>
      </c>
      <c r="F42" s="18">
        <f t="shared" si="6"/>
        <v>96.822749400429956</v>
      </c>
      <c r="G42" s="18">
        <f t="shared" si="7"/>
        <v>-5351.7000000000116</v>
      </c>
      <c r="H42" s="18">
        <f t="shared" si="8"/>
        <v>98.143295522947298</v>
      </c>
      <c r="I42" s="35"/>
    </row>
    <row r="43" spans="1:9" x14ac:dyDescent="0.3">
      <c r="A43" s="30" t="s">
        <v>47</v>
      </c>
      <c r="B43" s="9">
        <v>268633.2</v>
      </c>
      <c r="C43" s="10">
        <v>265613.90000000002</v>
      </c>
      <c r="D43" s="11">
        <v>260557.7</v>
      </c>
      <c r="E43" s="10">
        <f t="shared" si="5"/>
        <v>-8075.5</v>
      </c>
      <c r="F43" s="10">
        <f t="shared" si="6"/>
        <v>96.993856306666487</v>
      </c>
      <c r="G43" s="10">
        <f t="shared" si="7"/>
        <v>-5056.2000000000116</v>
      </c>
      <c r="H43" s="10">
        <f t="shared" si="8"/>
        <v>98.096409864092195</v>
      </c>
      <c r="I43" s="35"/>
    </row>
    <row r="44" spans="1:9" ht="116.4" customHeight="1" x14ac:dyDescent="0.3">
      <c r="A44" s="30" t="s">
        <v>48</v>
      </c>
      <c r="B44" s="9">
        <v>23534.5</v>
      </c>
      <c r="C44" s="10">
        <v>22622.6</v>
      </c>
      <c r="D44" s="11">
        <v>22327.1</v>
      </c>
      <c r="E44" s="10">
        <f t="shared" si="5"/>
        <v>-1207.4000000000015</v>
      </c>
      <c r="F44" s="10">
        <f t="shared" si="6"/>
        <v>94.869659436146918</v>
      </c>
      <c r="G44" s="10">
        <f t="shared" si="7"/>
        <v>-295.5</v>
      </c>
      <c r="H44" s="10">
        <f t="shared" si="8"/>
        <v>98.693784092014184</v>
      </c>
      <c r="I44" s="35" t="s">
        <v>83</v>
      </c>
    </row>
    <row r="45" spans="1:9" x14ac:dyDescent="0.3">
      <c r="A45" s="32" t="s">
        <v>3</v>
      </c>
      <c r="B45" s="3">
        <f>SUM(B46:B49)</f>
        <v>219176.8</v>
      </c>
      <c r="C45" s="3">
        <f>SUM(C46:C49)</f>
        <v>214629.6</v>
      </c>
      <c r="D45" s="12">
        <f t="shared" ref="D45" si="15">SUM(D46:D49)</f>
        <v>212610.4</v>
      </c>
      <c r="E45" s="2">
        <f t="shared" si="5"/>
        <v>-6566.3999999999942</v>
      </c>
      <c r="F45" s="2">
        <f t="shared" si="6"/>
        <v>97.004062473765472</v>
      </c>
      <c r="G45" s="2">
        <f t="shared" si="7"/>
        <v>-2019.2000000000116</v>
      </c>
      <c r="H45" s="2">
        <f t="shared" si="8"/>
        <v>99.059216436129958</v>
      </c>
      <c r="I45" s="35"/>
    </row>
    <row r="46" spans="1:9" ht="93.6" x14ac:dyDescent="0.3">
      <c r="A46" s="30" t="s">
        <v>49</v>
      </c>
      <c r="B46" s="22">
        <v>10601.3</v>
      </c>
      <c r="C46" s="26">
        <v>12246.9</v>
      </c>
      <c r="D46" s="22">
        <v>12245.9</v>
      </c>
      <c r="E46" s="10">
        <f t="shared" si="5"/>
        <v>1644.6000000000004</v>
      </c>
      <c r="F46" s="10">
        <f t="shared" si="6"/>
        <v>115.5131917783668</v>
      </c>
      <c r="G46" s="10">
        <f t="shared" si="7"/>
        <v>-1</v>
      </c>
      <c r="H46" s="10">
        <f t="shared" si="8"/>
        <v>99.991834668365058</v>
      </c>
      <c r="I46" s="35" t="s">
        <v>84</v>
      </c>
    </row>
    <row r="47" spans="1:9" ht="218.4" x14ac:dyDescent="0.3">
      <c r="A47" s="30" t="s">
        <v>9</v>
      </c>
      <c r="B47" s="23">
        <v>16105.6</v>
      </c>
      <c r="C47" s="9">
        <v>18575.599999999999</v>
      </c>
      <c r="D47" s="23">
        <v>17626.099999999999</v>
      </c>
      <c r="E47" s="10">
        <f t="shared" si="5"/>
        <v>1520.4999999999982</v>
      </c>
      <c r="F47" s="10">
        <f t="shared" si="6"/>
        <v>109.44081561692826</v>
      </c>
      <c r="G47" s="10">
        <f t="shared" si="7"/>
        <v>-949.5</v>
      </c>
      <c r="H47" s="10">
        <f t="shared" si="8"/>
        <v>94.888455823768808</v>
      </c>
      <c r="I47" s="35" t="s">
        <v>85</v>
      </c>
    </row>
    <row r="48" spans="1:9" ht="31.2" x14ac:dyDescent="0.3">
      <c r="A48" s="30" t="s">
        <v>10</v>
      </c>
      <c r="B48" s="23">
        <v>188861.8</v>
      </c>
      <c r="C48" s="9">
        <v>182172.7</v>
      </c>
      <c r="D48" s="22">
        <v>181272.5</v>
      </c>
      <c r="E48" s="10">
        <f t="shared" si="5"/>
        <v>-7589.2999999999884</v>
      </c>
      <c r="F48" s="10">
        <f t="shared" si="6"/>
        <v>95.981559002402818</v>
      </c>
      <c r="G48" s="10">
        <f t="shared" si="7"/>
        <v>-900.20000000001164</v>
      </c>
      <c r="H48" s="10">
        <f t="shared" si="8"/>
        <v>99.505853511530546</v>
      </c>
      <c r="I48" s="35"/>
    </row>
    <row r="49" spans="1:9" ht="109.2" x14ac:dyDescent="0.3">
      <c r="A49" s="30" t="s">
        <v>61</v>
      </c>
      <c r="B49" s="23">
        <v>3608.1</v>
      </c>
      <c r="C49" s="9">
        <v>1634.4</v>
      </c>
      <c r="D49" s="22">
        <v>1465.9</v>
      </c>
      <c r="E49" s="10">
        <f t="shared" si="5"/>
        <v>-2142.1999999999998</v>
      </c>
      <c r="F49" s="10">
        <f t="shared" si="6"/>
        <v>40.628031373853283</v>
      </c>
      <c r="G49" s="10">
        <f t="shared" si="7"/>
        <v>-168.5</v>
      </c>
      <c r="H49" s="10">
        <f t="shared" si="8"/>
        <v>89.690406265296133</v>
      </c>
      <c r="I49" s="35" t="s">
        <v>86</v>
      </c>
    </row>
    <row r="50" spans="1:9" ht="31.2" x14ac:dyDescent="0.3">
      <c r="A50" s="31" t="s">
        <v>4</v>
      </c>
      <c r="B50" s="33">
        <f>SUM(B51:B54)</f>
        <v>397448.9</v>
      </c>
      <c r="C50" s="33">
        <f>SUM(C51:C54)</f>
        <v>276963.69999999995</v>
      </c>
      <c r="D50" s="33">
        <f t="shared" ref="D50" si="16">SUM(D51:D54)</f>
        <v>263573.90000000002</v>
      </c>
      <c r="E50" s="18">
        <f t="shared" si="5"/>
        <v>-133875</v>
      </c>
      <c r="F50" s="18">
        <f t="shared" si="6"/>
        <v>66.31642457684498</v>
      </c>
      <c r="G50" s="18">
        <f t="shared" si="7"/>
        <v>-13389.79999999993</v>
      </c>
      <c r="H50" s="18">
        <f t="shared" si="8"/>
        <v>95.165503638202438</v>
      </c>
      <c r="I50" s="35"/>
    </row>
    <row r="51" spans="1:9" ht="46.8" x14ac:dyDescent="0.3">
      <c r="A51" s="30" t="s">
        <v>11</v>
      </c>
      <c r="B51" s="9">
        <v>226439.7</v>
      </c>
      <c r="C51" s="9"/>
      <c r="D51" s="23"/>
      <c r="E51" s="10">
        <f t="shared" si="5"/>
        <v>-226439.7</v>
      </c>
      <c r="F51" s="10">
        <f t="shared" si="6"/>
        <v>0</v>
      </c>
      <c r="G51" s="10">
        <f t="shared" si="7"/>
        <v>0</v>
      </c>
      <c r="H51" s="10"/>
      <c r="I51" s="35" t="s">
        <v>88</v>
      </c>
    </row>
    <row r="52" spans="1:9" ht="202.8" x14ac:dyDescent="0.3">
      <c r="A52" s="30" t="s">
        <v>12</v>
      </c>
      <c r="B52" s="9">
        <v>162708.70000000001</v>
      </c>
      <c r="C52" s="9">
        <v>53416.3</v>
      </c>
      <c r="D52" s="23">
        <v>47669.3</v>
      </c>
      <c r="E52" s="10">
        <f t="shared" si="5"/>
        <v>-115039.40000000001</v>
      </c>
      <c r="F52" s="10">
        <f t="shared" si="6"/>
        <v>29.297327063641955</v>
      </c>
      <c r="G52" s="10">
        <f t="shared" si="7"/>
        <v>-5747</v>
      </c>
      <c r="H52" s="10">
        <f t="shared" si="8"/>
        <v>89.241111795463183</v>
      </c>
      <c r="I52" s="35" t="s">
        <v>95</v>
      </c>
    </row>
    <row r="53" spans="1:9" ht="46.8" x14ac:dyDescent="0.3">
      <c r="A53" s="30" t="s">
        <v>87</v>
      </c>
      <c r="B53" s="9"/>
      <c r="C53" s="9">
        <v>214554.3</v>
      </c>
      <c r="D53" s="23">
        <v>206912.2</v>
      </c>
      <c r="E53" s="10">
        <f t="shared" ref="E53" si="17">D53-B53</f>
        <v>206912.2</v>
      </c>
      <c r="F53" s="10"/>
      <c r="G53" s="10">
        <f t="shared" ref="G53" si="18">D53-C53</f>
        <v>-7642.0999999999767</v>
      </c>
      <c r="H53" s="10">
        <f t="shared" ref="H53" si="19">D53/C53*100</f>
        <v>96.438151088092866</v>
      </c>
      <c r="I53" s="35" t="s">
        <v>92</v>
      </c>
    </row>
    <row r="54" spans="1:9" ht="156" x14ac:dyDescent="0.3">
      <c r="A54" s="30" t="s">
        <v>54</v>
      </c>
      <c r="B54" s="9">
        <v>8300.5</v>
      </c>
      <c r="C54" s="9">
        <v>8993.1</v>
      </c>
      <c r="D54" s="23">
        <v>8992.4</v>
      </c>
      <c r="E54" s="10">
        <f t="shared" si="5"/>
        <v>691.89999999999964</v>
      </c>
      <c r="F54" s="10">
        <f t="shared" si="6"/>
        <v>108.33564243117884</v>
      </c>
      <c r="G54" s="10">
        <f t="shared" si="7"/>
        <v>-0.7000000000007276</v>
      </c>
      <c r="H54" s="10">
        <f t="shared" si="8"/>
        <v>99.992216254684138</v>
      </c>
      <c r="I54" s="35" t="s">
        <v>89</v>
      </c>
    </row>
    <row r="55" spans="1:9" ht="31.2" x14ac:dyDescent="0.3">
      <c r="A55" s="31" t="s">
        <v>5</v>
      </c>
      <c r="B55" s="33">
        <f>SUM(B56:B57)</f>
        <v>15179.8</v>
      </c>
      <c r="C55" s="33">
        <f>SUM(C56:C57)</f>
        <v>18564.5</v>
      </c>
      <c r="D55" s="34">
        <f>SUM(D56:D57)</f>
        <v>18558.7</v>
      </c>
      <c r="E55" s="18">
        <f t="shared" si="5"/>
        <v>3378.9000000000015</v>
      </c>
      <c r="F55" s="18">
        <f t="shared" si="6"/>
        <v>122.25918655054744</v>
      </c>
      <c r="G55" s="18">
        <f t="shared" si="7"/>
        <v>-5.7999999999992724</v>
      </c>
      <c r="H55" s="18">
        <f t="shared" si="8"/>
        <v>99.968757574941421</v>
      </c>
      <c r="I55" s="35"/>
    </row>
    <row r="56" spans="1:9" ht="62.4" x14ac:dyDescent="0.3">
      <c r="A56" s="30" t="s">
        <v>13</v>
      </c>
      <c r="B56" s="9">
        <v>4298</v>
      </c>
      <c r="C56" s="9">
        <v>4960.6000000000004</v>
      </c>
      <c r="D56" s="23">
        <v>4954.8</v>
      </c>
      <c r="E56" s="10">
        <f t="shared" ref="E56:E57" si="20">D56-B56</f>
        <v>656.80000000000018</v>
      </c>
      <c r="F56" s="10">
        <f t="shared" ref="F56:F57" si="21">D56/B56*100</f>
        <v>115.28152629129829</v>
      </c>
      <c r="G56" s="10">
        <f t="shared" ref="G56:G57" si="22">D56-C56</f>
        <v>-5.8000000000001819</v>
      </c>
      <c r="H56" s="10">
        <f t="shared" ref="H56:H57" si="23">D56/C56*100</f>
        <v>99.883078659839526</v>
      </c>
      <c r="I56" s="35" t="s">
        <v>93</v>
      </c>
    </row>
    <row r="57" spans="1:9" ht="93.6" x14ac:dyDescent="0.3">
      <c r="A57" s="30" t="s">
        <v>14</v>
      </c>
      <c r="B57" s="26">
        <v>10881.8</v>
      </c>
      <c r="C57" s="26">
        <v>13603.9</v>
      </c>
      <c r="D57" s="22">
        <v>13603.9</v>
      </c>
      <c r="E57" s="10">
        <f t="shared" si="20"/>
        <v>2722.1000000000004</v>
      </c>
      <c r="F57" s="10">
        <f t="shared" si="21"/>
        <v>125.01516293260306</v>
      </c>
      <c r="G57" s="10">
        <f t="shared" si="22"/>
        <v>0</v>
      </c>
      <c r="H57" s="10">
        <f t="shared" si="23"/>
        <v>100</v>
      </c>
      <c r="I57" s="35" t="s">
        <v>94</v>
      </c>
    </row>
    <row r="58" spans="1:9" ht="46.8" x14ac:dyDescent="0.3">
      <c r="A58" s="31" t="s">
        <v>6</v>
      </c>
      <c r="B58" s="33">
        <f>B59</f>
        <v>81.099999999999994</v>
      </c>
      <c r="C58" s="33">
        <f t="shared" ref="C58:D58" si="24">C59</f>
        <v>5.4</v>
      </c>
      <c r="D58" s="33">
        <f t="shared" si="24"/>
        <v>5.3</v>
      </c>
      <c r="E58" s="33">
        <f t="shared" ref="E58" si="25">E59</f>
        <v>-75.8</v>
      </c>
      <c r="F58" s="33">
        <f t="shared" ref="F58" si="26">F59</f>
        <v>6.5351418002466088</v>
      </c>
      <c r="G58" s="33">
        <f t="shared" ref="G58" si="27">G59</f>
        <v>-0.10000000000000053</v>
      </c>
      <c r="H58" s="33">
        <f t="shared" ref="H58" si="28">H59</f>
        <v>98.148148148148138</v>
      </c>
      <c r="I58" s="35"/>
    </row>
    <row r="59" spans="1:9" ht="124.8" x14ac:dyDescent="0.3">
      <c r="A59" s="30" t="s">
        <v>15</v>
      </c>
      <c r="B59" s="9">
        <v>81.099999999999994</v>
      </c>
      <c r="C59" s="9">
        <v>5.4</v>
      </c>
      <c r="D59" s="22">
        <v>5.3</v>
      </c>
      <c r="E59" s="10">
        <f t="shared" ref="E59" si="29">D59-B59</f>
        <v>-75.8</v>
      </c>
      <c r="F59" s="10">
        <f t="shared" ref="F59" si="30">D59/B59*100</f>
        <v>6.5351418002466088</v>
      </c>
      <c r="G59" s="10">
        <f t="shared" ref="G59" si="31">D59-C59</f>
        <v>-0.10000000000000053</v>
      </c>
      <c r="H59" s="10">
        <f t="shared" ref="H59" si="32">D59/C59*100</f>
        <v>98.148148148148138</v>
      </c>
      <c r="I59" s="35" t="s">
        <v>63</v>
      </c>
    </row>
    <row r="60" spans="1:9" x14ac:dyDescent="0.3">
      <c r="A60" s="28" t="s">
        <v>7</v>
      </c>
      <c r="B60" s="3">
        <f>B9+B18+B21+B28+B33+B35+B42+B45+B50+B55+B58</f>
        <v>4199951.3</v>
      </c>
      <c r="C60" s="3">
        <f>C9+C18+C21+C28+C33+C35+C42+C45+C50+C55+C58</f>
        <v>5113103.6000000006</v>
      </c>
      <c r="D60" s="3">
        <f>D9+D18+D21+D28+D33+D35+D42+D45+D50+D55+D58</f>
        <v>4963385.1000000006</v>
      </c>
      <c r="E60" s="3">
        <f>E9+E18+E21+E28+E33+E35+E42+E45+E50+E55+E58</f>
        <v>763433.79999999946</v>
      </c>
      <c r="F60" s="27">
        <f t="shared" ref="F60" si="33">D60/B60*100</f>
        <v>118.17720600712683</v>
      </c>
      <c r="G60" s="3">
        <f>G9+G18+G21+G28+G33+G35+G42+G45+G50+G55+G58</f>
        <v>-149718.50000000009</v>
      </c>
      <c r="H60" s="27">
        <f t="shared" ref="H60" si="34">D60/C60*100</f>
        <v>97.071866488290993</v>
      </c>
      <c r="I60" s="19"/>
    </row>
  </sheetData>
  <mergeCells count="12">
    <mergeCell ref="F1:H1"/>
    <mergeCell ref="I5:I7"/>
    <mergeCell ref="E6:F6"/>
    <mergeCell ref="G6:H6"/>
    <mergeCell ref="A5:A7"/>
    <mergeCell ref="B5:B7"/>
    <mergeCell ref="C5:C7"/>
    <mergeCell ref="D5:D7"/>
    <mergeCell ref="E5:H5"/>
    <mergeCell ref="F4:I4"/>
    <mergeCell ref="A3:I3"/>
    <mergeCell ref="A2:I2"/>
  </mergeCells>
  <pageMargins left="0.70866141732283472" right="0.70866141732283472" top="0.74803149606299213" bottom="0.74803149606299213" header="0.31496062992125984" footer="0.31496062992125984"/>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А. Умнова</dc:creator>
  <cp:lastModifiedBy>Терскова</cp:lastModifiedBy>
  <cp:lastPrinted>2021-04-05T22:11:05Z</cp:lastPrinted>
  <dcterms:created xsi:type="dcterms:W3CDTF">2016-11-01T02:41:21Z</dcterms:created>
  <dcterms:modified xsi:type="dcterms:W3CDTF">2021-05-11T22:39:50Z</dcterms:modified>
</cp:coreProperties>
</file>