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lton\Desktop\Мун.программа\Доступная среда\"/>
    </mc:Choice>
  </mc:AlternateContent>
  <bookViews>
    <workbookView xWindow="0" yWindow="0" windowWidth="28800" windowHeight="12330"/>
  </bookViews>
  <sheets>
    <sheet name="18" sheetId="2" r:id="rId1"/>
    <sheet name="Изменения в ДС" sheetId="3" r:id="rId2"/>
  </sheets>
  <definedNames>
    <definedName name="_xlnm.Print_Titles" localSheetId="0">'18'!$12:$13</definedName>
  </definedNames>
  <calcPr calcId="162913"/>
</workbook>
</file>

<file path=xl/calcChain.xml><?xml version="1.0" encoding="utf-8"?>
<calcChain xmlns="http://schemas.openxmlformats.org/spreadsheetml/2006/main">
  <c r="H30" i="2" l="1"/>
  <c r="D523" i="2"/>
  <c r="D522" i="2"/>
  <c r="J521" i="2"/>
  <c r="I521" i="2"/>
  <c r="H521" i="2"/>
  <c r="G521" i="2"/>
  <c r="F521" i="2"/>
  <c r="E521" i="2"/>
  <c r="D521" i="2" s="1"/>
  <c r="H260" i="2" l="1"/>
  <c r="H29" i="2" l="1"/>
  <c r="G33" i="2" l="1"/>
  <c r="I505" i="2" l="1"/>
  <c r="J505" i="2"/>
  <c r="I504" i="2"/>
  <c r="J504" i="2"/>
  <c r="H505" i="2"/>
  <c r="H504" i="2"/>
  <c r="D526" i="2"/>
  <c r="D525" i="2"/>
  <c r="J524" i="2"/>
  <c r="I524" i="2"/>
  <c r="H524" i="2"/>
  <c r="G524" i="2"/>
  <c r="F524" i="2"/>
  <c r="E524" i="2"/>
  <c r="D524" i="2" s="1"/>
  <c r="H495" i="2"/>
  <c r="I495" i="2"/>
  <c r="J495" i="2"/>
  <c r="G495" i="2"/>
  <c r="G493" i="2" s="1"/>
  <c r="H493" i="2"/>
  <c r="I493" i="2"/>
  <c r="J493" i="2"/>
  <c r="D501" i="2"/>
  <c r="D500" i="2"/>
  <c r="J499" i="2"/>
  <c r="I499" i="2"/>
  <c r="H499" i="2"/>
  <c r="G499" i="2"/>
  <c r="F499" i="2"/>
  <c r="E499" i="2"/>
  <c r="H36" i="2"/>
  <c r="H34" i="2" s="1"/>
  <c r="H35" i="2"/>
  <c r="D290" i="2"/>
  <c r="D289" i="2"/>
  <c r="J288" i="2"/>
  <c r="I288" i="2"/>
  <c r="H288" i="2"/>
  <c r="G288" i="2"/>
  <c r="F288" i="2"/>
  <c r="E288" i="2"/>
  <c r="D288" i="2"/>
  <c r="D287" i="2"/>
  <c r="D286" i="2"/>
  <c r="J285" i="2"/>
  <c r="I285" i="2"/>
  <c r="H285" i="2"/>
  <c r="G285" i="2"/>
  <c r="F285" i="2"/>
  <c r="E285" i="2"/>
  <c r="D285" i="2" s="1"/>
  <c r="D284" i="2"/>
  <c r="D283" i="2"/>
  <c r="J282" i="2"/>
  <c r="I282" i="2"/>
  <c r="H282" i="2"/>
  <c r="G282" i="2"/>
  <c r="F282" i="2"/>
  <c r="E282" i="2"/>
  <c r="D282" i="2"/>
  <c r="D281" i="2"/>
  <c r="D280" i="2"/>
  <c r="J279" i="2"/>
  <c r="I279" i="2"/>
  <c r="H279" i="2"/>
  <c r="G279" i="2"/>
  <c r="F279" i="2"/>
  <c r="E279" i="2"/>
  <c r="D279" i="2" s="1"/>
  <c r="D278" i="2"/>
  <c r="D277" i="2"/>
  <c r="J276" i="2"/>
  <c r="I276" i="2"/>
  <c r="H276" i="2"/>
  <c r="G276" i="2"/>
  <c r="F276" i="2"/>
  <c r="E276" i="2"/>
  <c r="D276" i="2"/>
  <c r="D275" i="2"/>
  <c r="D274" i="2"/>
  <c r="J273" i="2"/>
  <c r="I273" i="2"/>
  <c r="H273" i="2"/>
  <c r="G273" i="2"/>
  <c r="F273" i="2"/>
  <c r="E273" i="2"/>
  <c r="D499" i="2" l="1"/>
  <c r="D273" i="2"/>
  <c r="D24" i="3"/>
  <c r="D23" i="3"/>
  <c r="J22" i="3"/>
  <c r="I22" i="3"/>
  <c r="H22" i="3"/>
  <c r="G22" i="3"/>
  <c r="F22" i="3"/>
  <c r="E22" i="3"/>
  <c r="D22" i="3" s="1"/>
  <c r="G505" i="2" l="1"/>
  <c r="G504" i="2"/>
  <c r="D520" i="2"/>
  <c r="D519" i="2"/>
  <c r="J518" i="2"/>
  <c r="I518" i="2"/>
  <c r="H518" i="2"/>
  <c r="G518" i="2"/>
  <c r="F518" i="2"/>
  <c r="E518" i="2"/>
  <c r="D518" i="2" l="1"/>
  <c r="J32" i="2"/>
  <c r="I32" i="2"/>
  <c r="H32" i="2"/>
  <c r="G32" i="2"/>
  <c r="F32" i="2"/>
  <c r="E32" i="2"/>
  <c r="J30" i="2"/>
  <c r="I30" i="2"/>
  <c r="F30" i="2"/>
  <c r="E30" i="2"/>
  <c r="J29" i="2"/>
  <c r="I29" i="2"/>
  <c r="G29" i="2"/>
  <c r="F29" i="2"/>
  <c r="E29" i="2"/>
  <c r="J36" i="2"/>
  <c r="I36" i="2"/>
  <c r="J35" i="2"/>
  <c r="I35" i="2"/>
  <c r="F36" i="2"/>
  <c r="E36" i="2"/>
  <c r="F35" i="2"/>
  <c r="E35" i="2"/>
  <c r="G36" i="2"/>
  <c r="G35" i="2"/>
  <c r="G19" i="2" l="1"/>
  <c r="E19" i="2"/>
  <c r="J503" i="2"/>
  <c r="F505" i="2"/>
  <c r="E505" i="2"/>
  <c r="G503" i="2"/>
  <c r="F504" i="2"/>
  <c r="E504" i="2"/>
  <c r="D504" i="2" s="1"/>
  <c r="E409" i="2"/>
  <c r="E26" i="2" s="1"/>
  <c r="J410" i="2"/>
  <c r="J27" i="2" s="1"/>
  <c r="I410" i="2"/>
  <c r="I27" i="2" s="1"/>
  <c r="H410" i="2"/>
  <c r="H27" i="2" s="1"/>
  <c r="G410" i="2"/>
  <c r="G27" i="2" s="1"/>
  <c r="F410" i="2"/>
  <c r="F27" i="2" s="1"/>
  <c r="E410" i="2"/>
  <c r="E27" i="2" s="1"/>
  <c r="J409" i="2"/>
  <c r="I409" i="2"/>
  <c r="I26" i="2" s="1"/>
  <c r="H409" i="2"/>
  <c r="H26" i="2" s="1"/>
  <c r="G409" i="2"/>
  <c r="G26" i="2" s="1"/>
  <c r="F409" i="2"/>
  <c r="F26" i="2" s="1"/>
  <c r="F25" i="2" s="1"/>
  <c r="J456" i="2"/>
  <c r="I456" i="2"/>
  <c r="H456" i="2"/>
  <c r="G456" i="2"/>
  <c r="F456" i="2"/>
  <c r="E456" i="2"/>
  <c r="J515" i="2"/>
  <c r="I515" i="2"/>
  <c r="H515" i="2"/>
  <c r="G515" i="2"/>
  <c r="F515" i="2"/>
  <c r="E515" i="2"/>
  <c r="J512" i="2"/>
  <c r="I512" i="2"/>
  <c r="H512" i="2"/>
  <c r="G512" i="2"/>
  <c r="F512" i="2"/>
  <c r="E512" i="2"/>
  <c r="J509" i="2"/>
  <c r="I509" i="2"/>
  <c r="H509" i="2"/>
  <c r="G509" i="2"/>
  <c r="F509" i="2"/>
  <c r="E509" i="2"/>
  <c r="J506" i="2"/>
  <c r="I506" i="2"/>
  <c r="H506" i="2"/>
  <c r="G506" i="2"/>
  <c r="F506" i="2"/>
  <c r="E506" i="2"/>
  <c r="H503" i="2"/>
  <c r="F503" i="2"/>
  <c r="J496" i="2"/>
  <c r="I496" i="2"/>
  <c r="H496" i="2"/>
  <c r="G496" i="2"/>
  <c r="F496" i="2"/>
  <c r="E496" i="2"/>
  <c r="J489" i="2"/>
  <c r="I489" i="2"/>
  <c r="H489" i="2"/>
  <c r="G489" i="2"/>
  <c r="F489" i="2"/>
  <c r="E489" i="2"/>
  <c r="D489" i="2" s="1"/>
  <c r="J486" i="2"/>
  <c r="I486" i="2"/>
  <c r="H486" i="2"/>
  <c r="G486" i="2"/>
  <c r="F486" i="2"/>
  <c r="E486" i="2"/>
  <c r="J483" i="2"/>
  <c r="I483" i="2"/>
  <c r="H483" i="2"/>
  <c r="G483" i="2"/>
  <c r="F483" i="2"/>
  <c r="E483" i="2"/>
  <c r="J480" i="2"/>
  <c r="I480" i="2"/>
  <c r="H480" i="2"/>
  <c r="G480" i="2"/>
  <c r="F480" i="2"/>
  <c r="E480" i="2"/>
  <c r="J477" i="2"/>
  <c r="I477" i="2"/>
  <c r="H477" i="2"/>
  <c r="G477" i="2"/>
  <c r="F477" i="2"/>
  <c r="E477" i="2"/>
  <c r="J474" i="2"/>
  <c r="I474" i="2"/>
  <c r="H474" i="2"/>
  <c r="G474" i="2"/>
  <c r="F474" i="2"/>
  <c r="E474" i="2"/>
  <c r="J471" i="2"/>
  <c r="I471" i="2"/>
  <c r="H471" i="2"/>
  <c r="G471" i="2"/>
  <c r="F471" i="2"/>
  <c r="E471" i="2"/>
  <c r="J468" i="2"/>
  <c r="I468" i="2"/>
  <c r="H468" i="2"/>
  <c r="G468" i="2"/>
  <c r="F468" i="2"/>
  <c r="E468" i="2"/>
  <c r="J465" i="2"/>
  <c r="I465" i="2"/>
  <c r="H465" i="2"/>
  <c r="G465" i="2"/>
  <c r="F465" i="2"/>
  <c r="E465" i="2"/>
  <c r="J462" i="2"/>
  <c r="I462" i="2"/>
  <c r="H462" i="2"/>
  <c r="G462" i="2"/>
  <c r="F462" i="2"/>
  <c r="E462" i="2"/>
  <c r="J459" i="2"/>
  <c r="I459" i="2"/>
  <c r="H459" i="2"/>
  <c r="G459" i="2"/>
  <c r="F459" i="2"/>
  <c r="E459" i="2"/>
  <c r="J453" i="2"/>
  <c r="I453" i="2"/>
  <c r="H453" i="2"/>
  <c r="G453" i="2"/>
  <c r="F453" i="2"/>
  <c r="E453" i="2"/>
  <c r="J450" i="2"/>
  <c r="I450" i="2"/>
  <c r="H450" i="2"/>
  <c r="G450" i="2"/>
  <c r="F450" i="2"/>
  <c r="E450" i="2"/>
  <c r="J447" i="2"/>
  <c r="I447" i="2"/>
  <c r="H447" i="2"/>
  <c r="G447" i="2"/>
  <c r="F447" i="2"/>
  <c r="E447" i="2"/>
  <c r="J444" i="2"/>
  <c r="I444" i="2"/>
  <c r="H444" i="2"/>
  <c r="G444" i="2"/>
  <c r="F444" i="2"/>
  <c r="E444" i="2"/>
  <c r="J441" i="2"/>
  <c r="I441" i="2"/>
  <c r="H441" i="2"/>
  <c r="G441" i="2"/>
  <c r="F441" i="2"/>
  <c r="E441" i="2"/>
  <c r="J438" i="2"/>
  <c r="I438" i="2"/>
  <c r="H438" i="2"/>
  <c r="G438" i="2"/>
  <c r="F438" i="2"/>
  <c r="E438" i="2"/>
  <c r="D438" i="2" s="1"/>
  <c r="J435" i="2"/>
  <c r="I435" i="2"/>
  <c r="H435" i="2"/>
  <c r="G435" i="2"/>
  <c r="F435" i="2"/>
  <c r="E435" i="2"/>
  <c r="J432" i="2"/>
  <c r="I432" i="2"/>
  <c r="H432" i="2"/>
  <c r="G432" i="2"/>
  <c r="F432" i="2"/>
  <c r="E432" i="2"/>
  <c r="J429" i="2"/>
  <c r="I429" i="2"/>
  <c r="H429" i="2"/>
  <c r="G429" i="2"/>
  <c r="F429" i="2"/>
  <c r="E429" i="2"/>
  <c r="J426" i="2"/>
  <c r="I426" i="2"/>
  <c r="H426" i="2"/>
  <c r="G426" i="2"/>
  <c r="F426" i="2"/>
  <c r="E426" i="2"/>
  <c r="J423" i="2"/>
  <c r="I423" i="2"/>
  <c r="H423" i="2"/>
  <c r="G423" i="2"/>
  <c r="F423" i="2"/>
  <c r="E423" i="2"/>
  <c r="J420" i="2"/>
  <c r="I420" i="2"/>
  <c r="H420" i="2"/>
  <c r="G420" i="2"/>
  <c r="F420" i="2"/>
  <c r="E420" i="2"/>
  <c r="J417" i="2"/>
  <c r="I417" i="2"/>
  <c r="H417" i="2"/>
  <c r="G417" i="2"/>
  <c r="F417" i="2"/>
  <c r="E417" i="2"/>
  <c r="J414" i="2"/>
  <c r="I414" i="2"/>
  <c r="H414" i="2"/>
  <c r="G414" i="2"/>
  <c r="F414" i="2"/>
  <c r="E414" i="2"/>
  <c r="J411" i="2"/>
  <c r="I411" i="2"/>
  <c r="H411" i="2"/>
  <c r="G411" i="2"/>
  <c r="F411" i="2"/>
  <c r="E411" i="2"/>
  <c r="I408" i="2"/>
  <c r="E408" i="2"/>
  <c r="J405" i="2"/>
  <c r="I405" i="2"/>
  <c r="H405" i="2"/>
  <c r="G405" i="2"/>
  <c r="F405" i="2"/>
  <c r="E405" i="2"/>
  <c r="D405" i="2" s="1"/>
  <c r="J403" i="2"/>
  <c r="I403" i="2"/>
  <c r="H403" i="2"/>
  <c r="G403" i="2"/>
  <c r="F403" i="2"/>
  <c r="E403" i="2"/>
  <c r="D403" i="2" s="1"/>
  <c r="J401" i="2"/>
  <c r="I401" i="2"/>
  <c r="H401" i="2"/>
  <c r="G401" i="2"/>
  <c r="F401" i="2"/>
  <c r="E401" i="2"/>
  <c r="D401" i="2" s="1"/>
  <c r="J399" i="2"/>
  <c r="I399" i="2"/>
  <c r="H399" i="2"/>
  <c r="G399" i="2"/>
  <c r="F399" i="2"/>
  <c r="E399" i="2"/>
  <c r="D399" i="2" s="1"/>
  <c r="J397" i="2"/>
  <c r="I397" i="2"/>
  <c r="H397" i="2"/>
  <c r="G397" i="2"/>
  <c r="F397" i="2"/>
  <c r="E397" i="2"/>
  <c r="D397" i="2" s="1"/>
  <c r="J395" i="2"/>
  <c r="I395" i="2"/>
  <c r="H395" i="2"/>
  <c r="G395" i="2"/>
  <c r="F395" i="2"/>
  <c r="E395" i="2"/>
  <c r="D395" i="2" s="1"/>
  <c r="J393" i="2"/>
  <c r="I393" i="2"/>
  <c r="H393" i="2"/>
  <c r="G393" i="2"/>
  <c r="F393" i="2"/>
  <c r="E393" i="2"/>
  <c r="D393" i="2" s="1"/>
  <c r="J391" i="2"/>
  <c r="I391" i="2"/>
  <c r="H391" i="2"/>
  <c r="G391" i="2"/>
  <c r="F391" i="2"/>
  <c r="E391" i="2"/>
  <c r="D391" i="2" s="1"/>
  <c r="J389" i="2"/>
  <c r="I389" i="2"/>
  <c r="H389" i="2"/>
  <c r="G389" i="2"/>
  <c r="F389" i="2"/>
  <c r="E389" i="2"/>
  <c r="D389" i="2" s="1"/>
  <c r="J387" i="2"/>
  <c r="I387" i="2"/>
  <c r="H387" i="2"/>
  <c r="G387" i="2"/>
  <c r="F387" i="2"/>
  <c r="E387" i="2"/>
  <c r="D387" i="2" s="1"/>
  <c r="J385" i="2"/>
  <c r="I385" i="2"/>
  <c r="H385" i="2"/>
  <c r="G385" i="2"/>
  <c r="F385" i="2"/>
  <c r="E385" i="2"/>
  <c r="D385" i="2" s="1"/>
  <c r="J383" i="2"/>
  <c r="I383" i="2"/>
  <c r="H383" i="2"/>
  <c r="G383" i="2"/>
  <c r="F383" i="2"/>
  <c r="E383" i="2"/>
  <c r="D383" i="2" s="1"/>
  <c r="J381" i="2"/>
  <c r="I381" i="2"/>
  <c r="H381" i="2"/>
  <c r="G381" i="2"/>
  <c r="F381" i="2"/>
  <c r="E381" i="2"/>
  <c r="D381" i="2" s="1"/>
  <c r="J379" i="2"/>
  <c r="I379" i="2"/>
  <c r="H379" i="2"/>
  <c r="G379" i="2"/>
  <c r="F379" i="2"/>
  <c r="E379" i="2"/>
  <c r="D379" i="2" s="1"/>
  <c r="J377" i="2"/>
  <c r="I377" i="2"/>
  <c r="H377" i="2"/>
  <c r="G377" i="2"/>
  <c r="F377" i="2"/>
  <c r="E377" i="2"/>
  <c r="D377" i="2" s="1"/>
  <c r="J375" i="2"/>
  <c r="I375" i="2"/>
  <c r="H375" i="2"/>
  <c r="G375" i="2"/>
  <c r="F375" i="2"/>
  <c r="E375" i="2"/>
  <c r="D375" i="2" s="1"/>
  <c r="J373" i="2"/>
  <c r="I373" i="2"/>
  <c r="H373" i="2"/>
  <c r="G373" i="2"/>
  <c r="F373" i="2"/>
  <c r="E373" i="2"/>
  <c r="D373" i="2" s="1"/>
  <c r="J371" i="2"/>
  <c r="I371" i="2"/>
  <c r="H371" i="2"/>
  <c r="G371" i="2"/>
  <c r="F371" i="2"/>
  <c r="E371" i="2"/>
  <c r="D371" i="2" s="1"/>
  <c r="J369" i="2"/>
  <c r="I369" i="2"/>
  <c r="H369" i="2"/>
  <c r="G369" i="2"/>
  <c r="F369" i="2"/>
  <c r="E369" i="2"/>
  <c r="D369" i="2" s="1"/>
  <c r="J367" i="2"/>
  <c r="I367" i="2"/>
  <c r="H367" i="2"/>
  <c r="G367" i="2"/>
  <c r="F367" i="2"/>
  <c r="E367" i="2"/>
  <c r="D367" i="2" s="1"/>
  <c r="J365" i="2"/>
  <c r="I365" i="2"/>
  <c r="H365" i="2"/>
  <c r="G365" i="2"/>
  <c r="F365" i="2"/>
  <c r="E365" i="2"/>
  <c r="D365" i="2" s="1"/>
  <c r="J363" i="2"/>
  <c r="I363" i="2"/>
  <c r="H363" i="2"/>
  <c r="G363" i="2"/>
  <c r="F363" i="2"/>
  <c r="E363" i="2"/>
  <c r="D363" i="2" s="1"/>
  <c r="J361" i="2"/>
  <c r="I361" i="2"/>
  <c r="H361" i="2"/>
  <c r="G361" i="2"/>
  <c r="F361" i="2"/>
  <c r="E361" i="2"/>
  <c r="D361" i="2" s="1"/>
  <c r="J359" i="2"/>
  <c r="I359" i="2"/>
  <c r="H359" i="2"/>
  <c r="G359" i="2"/>
  <c r="F359" i="2"/>
  <c r="E359" i="2"/>
  <c r="D359" i="2" s="1"/>
  <c r="J357" i="2"/>
  <c r="I357" i="2"/>
  <c r="H357" i="2"/>
  <c r="G357" i="2"/>
  <c r="F357" i="2"/>
  <c r="E357" i="2"/>
  <c r="D357" i="2" s="1"/>
  <c r="J355" i="2"/>
  <c r="I355" i="2"/>
  <c r="H355" i="2"/>
  <c r="G355" i="2"/>
  <c r="F355" i="2"/>
  <c r="E355" i="2"/>
  <c r="D355" i="2" s="1"/>
  <c r="J354" i="2"/>
  <c r="J353" i="2" s="1"/>
  <c r="I354" i="2"/>
  <c r="I353" i="2" s="1"/>
  <c r="H354" i="2"/>
  <c r="H353" i="2" s="1"/>
  <c r="G354" i="2"/>
  <c r="G24" i="2" s="1"/>
  <c r="F354" i="2"/>
  <c r="F353" i="2" s="1"/>
  <c r="E354" i="2"/>
  <c r="E353" i="2" s="1"/>
  <c r="I503" i="2"/>
  <c r="F495" i="2"/>
  <c r="E495" i="2"/>
  <c r="E33" i="2" s="1"/>
  <c r="E493" i="2"/>
  <c r="D517" i="2"/>
  <c r="D516" i="2"/>
  <c r="D514" i="2"/>
  <c r="D513" i="2"/>
  <c r="D511" i="2"/>
  <c r="D510" i="2"/>
  <c r="D508" i="2"/>
  <c r="D507" i="2"/>
  <c r="D498" i="2"/>
  <c r="D497" i="2"/>
  <c r="D491" i="2"/>
  <c r="D490" i="2"/>
  <c r="D488" i="2"/>
  <c r="D487" i="2"/>
  <c r="D485" i="2"/>
  <c r="D484" i="2"/>
  <c r="D482" i="2"/>
  <c r="D481" i="2"/>
  <c r="D479" i="2"/>
  <c r="D478" i="2"/>
  <c r="D476" i="2"/>
  <c r="D475" i="2"/>
  <c r="D473" i="2"/>
  <c r="D472" i="2"/>
  <c r="D470" i="2"/>
  <c r="D469" i="2"/>
  <c r="D467" i="2"/>
  <c r="D466" i="2"/>
  <c r="D464" i="2"/>
  <c r="D463" i="2"/>
  <c r="D461" i="2"/>
  <c r="D460" i="2"/>
  <c r="D458" i="2"/>
  <c r="D457" i="2"/>
  <c r="D456" i="2"/>
  <c r="D455" i="2"/>
  <c r="D454" i="2"/>
  <c r="D452" i="2"/>
  <c r="D451" i="2"/>
  <c r="D449" i="2"/>
  <c r="D448" i="2"/>
  <c r="D446" i="2"/>
  <c r="D445" i="2"/>
  <c r="D443" i="2"/>
  <c r="D442" i="2"/>
  <c r="D440" i="2"/>
  <c r="D439" i="2"/>
  <c r="D437" i="2"/>
  <c r="D436" i="2"/>
  <c r="D434" i="2"/>
  <c r="D433" i="2"/>
  <c r="D431" i="2"/>
  <c r="D430" i="2"/>
  <c r="D428" i="2"/>
  <c r="D427" i="2"/>
  <c r="D425" i="2"/>
  <c r="D424" i="2"/>
  <c r="D422" i="2"/>
  <c r="D421" i="2"/>
  <c r="D419" i="2"/>
  <c r="D418" i="2"/>
  <c r="D416" i="2"/>
  <c r="D415" i="2"/>
  <c r="D413" i="2"/>
  <c r="D412" i="2"/>
  <c r="D406" i="2"/>
  <c r="D404" i="2"/>
  <c r="D402" i="2"/>
  <c r="D400" i="2"/>
  <c r="D398" i="2"/>
  <c r="D396" i="2"/>
  <c r="D394" i="2"/>
  <c r="D392" i="2"/>
  <c r="D390" i="2"/>
  <c r="D388" i="2"/>
  <c r="D386" i="2"/>
  <c r="D384" i="2"/>
  <c r="D382" i="2"/>
  <c r="D380" i="2"/>
  <c r="D378" i="2"/>
  <c r="D376" i="2"/>
  <c r="D374" i="2"/>
  <c r="D372" i="2"/>
  <c r="D370" i="2"/>
  <c r="D368" i="2"/>
  <c r="D366" i="2"/>
  <c r="D364" i="2"/>
  <c r="D362" i="2"/>
  <c r="D360" i="2"/>
  <c r="D358" i="2"/>
  <c r="D356" i="2"/>
  <c r="D351" i="2"/>
  <c r="D350" i="2"/>
  <c r="D348" i="2"/>
  <c r="D347" i="2"/>
  <c r="D345" i="2"/>
  <c r="D344" i="2"/>
  <c r="D342" i="2"/>
  <c r="D341" i="2"/>
  <c r="D339" i="2"/>
  <c r="D338" i="2"/>
  <c r="D336" i="2"/>
  <c r="D335" i="2"/>
  <c r="D333" i="2"/>
  <c r="D332" i="2"/>
  <c r="D330" i="2"/>
  <c r="D329" i="2"/>
  <c r="D327" i="2"/>
  <c r="D326" i="2"/>
  <c r="D324" i="2"/>
  <c r="D323" i="2"/>
  <c r="D321" i="2"/>
  <c r="D320" i="2"/>
  <c r="D318" i="2"/>
  <c r="D317" i="2"/>
  <c r="D315" i="2"/>
  <c r="D314" i="2"/>
  <c r="D312" i="2"/>
  <c r="D311" i="2"/>
  <c r="D309" i="2"/>
  <c r="D308" i="2"/>
  <c r="D307" i="2"/>
  <c r="D301" i="2"/>
  <c r="D300" i="2"/>
  <c r="J297" i="2"/>
  <c r="I297" i="2"/>
  <c r="H297" i="2"/>
  <c r="G297" i="2"/>
  <c r="F297" i="2"/>
  <c r="F294" i="2" s="1"/>
  <c r="E297" i="2"/>
  <c r="J296" i="2"/>
  <c r="I296" i="2"/>
  <c r="H296" i="2"/>
  <c r="G296" i="2"/>
  <c r="F296" i="2"/>
  <c r="E296" i="2"/>
  <c r="J304" i="2"/>
  <c r="J294" i="2" s="1"/>
  <c r="J22" i="2" s="1"/>
  <c r="I304" i="2"/>
  <c r="H304" i="2"/>
  <c r="H294" i="2" s="1"/>
  <c r="H22" i="2" s="1"/>
  <c r="G304" i="2"/>
  <c r="F22" i="2"/>
  <c r="E304" i="2"/>
  <c r="J303" i="2"/>
  <c r="I303" i="2"/>
  <c r="H303" i="2"/>
  <c r="G303" i="2"/>
  <c r="F303" i="2"/>
  <c r="E303" i="2"/>
  <c r="E302" i="2" s="1"/>
  <c r="J349" i="2"/>
  <c r="I349" i="2"/>
  <c r="H349" i="2"/>
  <c r="G349" i="2"/>
  <c r="F349" i="2"/>
  <c r="E349" i="2"/>
  <c r="J346" i="2"/>
  <c r="I346" i="2"/>
  <c r="H346" i="2"/>
  <c r="G346" i="2"/>
  <c r="F346" i="2"/>
  <c r="E346" i="2"/>
  <c r="J343" i="2"/>
  <c r="I343" i="2"/>
  <c r="H343" i="2"/>
  <c r="G343" i="2"/>
  <c r="F343" i="2"/>
  <c r="E343" i="2"/>
  <c r="J340" i="2"/>
  <c r="I340" i="2"/>
  <c r="H340" i="2"/>
  <c r="G340" i="2"/>
  <c r="F340" i="2"/>
  <c r="E340" i="2"/>
  <c r="J337" i="2"/>
  <c r="I337" i="2"/>
  <c r="H337" i="2"/>
  <c r="G337" i="2"/>
  <c r="F337" i="2"/>
  <c r="E337" i="2"/>
  <c r="J334" i="2"/>
  <c r="I334" i="2"/>
  <c r="H334" i="2"/>
  <c r="G334" i="2"/>
  <c r="F334" i="2"/>
  <c r="E334" i="2"/>
  <c r="J331" i="2"/>
  <c r="I331" i="2"/>
  <c r="H331" i="2"/>
  <c r="G331" i="2"/>
  <c r="F331" i="2"/>
  <c r="E331" i="2"/>
  <c r="J328" i="2"/>
  <c r="I328" i="2"/>
  <c r="H328" i="2"/>
  <c r="G328" i="2"/>
  <c r="F328" i="2"/>
  <c r="E328" i="2"/>
  <c r="J325" i="2"/>
  <c r="I325" i="2"/>
  <c r="H325" i="2"/>
  <c r="G325" i="2"/>
  <c r="F325" i="2"/>
  <c r="E325" i="2"/>
  <c r="J322" i="2"/>
  <c r="I322" i="2"/>
  <c r="H322" i="2"/>
  <c r="G322" i="2"/>
  <c r="F322" i="2"/>
  <c r="E322" i="2"/>
  <c r="J319" i="2"/>
  <c r="I319" i="2"/>
  <c r="H319" i="2"/>
  <c r="G319" i="2"/>
  <c r="F319" i="2"/>
  <c r="E319" i="2"/>
  <c r="J316" i="2"/>
  <c r="I316" i="2"/>
  <c r="H316" i="2"/>
  <c r="G316" i="2"/>
  <c r="F316" i="2"/>
  <c r="E316" i="2"/>
  <c r="J313" i="2"/>
  <c r="I313" i="2"/>
  <c r="H313" i="2"/>
  <c r="G313" i="2"/>
  <c r="F313" i="2"/>
  <c r="E313" i="2"/>
  <c r="J310" i="2"/>
  <c r="I310" i="2"/>
  <c r="H310" i="2"/>
  <c r="G310" i="2"/>
  <c r="F310" i="2"/>
  <c r="E310" i="2"/>
  <c r="J306" i="2"/>
  <c r="I306" i="2"/>
  <c r="H306" i="2"/>
  <c r="G306" i="2"/>
  <c r="F306" i="2"/>
  <c r="E306" i="2"/>
  <c r="F299" i="2"/>
  <c r="E299" i="2"/>
  <c r="J299" i="2"/>
  <c r="I299" i="2"/>
  <c r="H299" i="2"/>
  <c r="G299" i="2"/>
  <c r="F302" i="2"/>
  <c r="J19" i="2"/>
  <c r="I19" i="2"/>
  <c r="H19" i="2"/>
  <c r="F19" i="2"/>
  <c r="J225" i="2"/>
  <c r="I225" i="2"/>
  <c r="H225" i="2"/>
  <c r="G225" i="2"/>
  <c r="F225" i="2"/>
  <c r="E225" i="2"/>
  <c r="J186" i="2"/>
  <c r="I186" i="2"/>
  <c r="H186" i="2"/>
  <c r="G186" i="2"/>
  <c r="F186" i="2"/>
  <c r="E186" i="2"/>
  <c r="J176" i="2"/>
  <c r="I176" i="2"/>
  <c r="H176" i="2"/>
  <c r="G176" i="2"/>
  <c r="F176" i="2"/>
  <c r="E176" i="2"/>
  <c r="J270" i="2"/>
  <c r="I270" i="2"/>
  <c r="H270" i="2"/>
  <c r="G270" i="2"/>
  <c r="F270" i="2"/>
  <c r="E270" i="2"/>
  <c r="J267" i="2"/>
  <c r="I267" i="2"/>
  <c r="H267" i="2"/>
  <c r="G267" i="2"/>
  <c r="F267" i="2"/>
  <c r="E267" i="2"/>
  <c r="J264" i="2"/>
  <c r="I264" i="2"/>
  <c r="H264" i="2"/>
  <c r="G264" i="2"/>
  <c r="F264" i="2"/>
  <c r="E264" i="2"/>
  <c r="J261" i="2"/>
  <c r="I261" i="2"/>
  <c r="H261" i="2"/>
  <c r="G261" i="2"/>
  <c r="F261" i="2"/>
  <c r="E261" i="2"/>
  <c r="J258" i="2"/>
  <c r="I258" i="2"/>
  <c r="H258" i="2"/>
  <c r="G258" i="2"/>
  <c r="F258" i="2"/>
  <c r="E258" i="2"/>
  <c r="J255" i="2"/>
  <c r="I255" i="2"/>
  <c r="H255" i="2"/>
  <c r="G255" i="2"/>
  <c r="F255" i="2"/>
  <c r="E255" i="2"/>
  <c r="J252" i="2"/>
  <c r="I252" i="2"/>
  <c r="H252" i="2"/>
  <c r="G252" i="2"/>
  <c r="F252" i="2"/>
  <c r="E252" i="2"/>
  <c r="J249" i="2"/>
  <c r="I249" i="2"/>
  <c r="H249" i="2"/>
  <c r="G249" i="2"/>
  <c r="F249" i="2"/>
  <c r="E249" i="2"/>
  <c r="J246" i="2"/>
  <c r="I246" i="2"/>
  <c r="H246" i="2"/>
  <c r="G246" i="2"/>
  <c r="F246" i="2"/>
  <c r="E246" i="2"/>
  <c r="J243" i="2"/>
  <c r="I243" i="2"/>
  <c r="H243" i="2"/>
  <c r="G243" i="2"/>
  <c r="F243" i="2"/>
  <c r="E243" i="2"/>
  <c r="J240" i="2"/>
  <c r="I240" i="2"/>
  <c r="H240" i="2"/>
  <c r="G240" i="2"/>
  <c r="F240" i="2"/>
  <c r="E240" i="2"/>
  <c r="J237" i="2"/>
  <c r="I237" i="2"/>
  <c r="H237" i="2"/>
  <c r="G237" i="2"/>
  <c r="F237" i="2"/>
  <c r="E237" i="2"/>
  <c r="J234" i="2"/>
  <c r="I234" i="2"/>
  <c r="H234" i="2"/>
  <c r="G234" i="2"/>
  <c r="F234" i="2"/>
  <c r="E234" i="2"/>
  <c r="J231" i="2"/>
  <c r="I231" i="2"/>
  <c r="H231" i="2"/>
  <c r="G231" i="2"/>
  <c r="F231" i="2"/>
  <c r="E231" i="2"/>
  <c r="J228" i="2"/>
  <c r="I228" i="2"/>
  <c r="H228" i="2"/>
  <c r="G228" i="2"/>
  <c r="F228" i="2"/>
  <c r="E228" i="2"/>
  <c r="J219" i="2"/>
  <c r="I219" i="2"/>
  <c r="H219" i="2"/>
  <c r="G219" i="2"/>
  <c r="F219" i="2"/>
  <c r="E219" i="2"/>
  <c r="J222" i="2"/>
  <c r="I222" i="2"/>
  <c r="H222" i="2"/>
  <c r="G222" i="2"/>
  <c r="F222" i="2"/>
  <c r="E222" i="2"/>
  <c r="J216" i="2"/>
  <c r="I216" i="2"/>
  <c r="H216" i="2"/>
  <c r="G216" i="2"/>
  <c r="F216" i="2"/>
  <c r="E216" i="2"/>
  <c r="J213" i="2"/>
  <c r="I213" i="2"/>
  <c r="H213" i="2"/>
  <c r="G213" i="2"/>
  <c r="F213" i="2"/>
  <c r="E213" i="2"/>
  <c r="J210" i="2"/>
  <c r="I210" i="2"/>
  <c r="H210" i="2"/>
  <c r="G210" i="2"/>
  <c r="F210" i="2"/>
  <c r="E210" i="2"/>
  <c r="J207" i="2"/>
  <c r="I207" i="2"/>
  <c r="H207" i="2"/>
  <c r="G207" i="2"/>
  <c r="F207" i="2"/>
  <c r="E207" i="2"/>
  <c r="J204" i="2"/>
  <c r="I204" i="2"/>
  <c r="H204" i="2"/>
  <c r="G204" i="2"/>
  <c r="F204" i="2"/>
  <c r="E204" i="2"/>
  <c r="J201" i="2"/>
  <c r="I201" i="2"/>
  <c r="H201" i="2"/>
  <c r="G201" i="2"/>
  <c r="F201" i="2"/>
  <c r="E201" i="2"/>
  <c r="J198" i="2"/>
  <c r="I198" i="2"/>
  <c r="H198" i="2"/>
  <c r="G198" i="2"/>
  <c r="F198" i="2"/>
  <c r="E198" i="2"/>
  <c r="J195" i="2"/>
  <c r="I195" i="2"/>
  <c r="H195" i="2"/>
  <c r="G195" i="2"/>
  <c r="F195" i="2"/>
  <c r="E195" i="2"/>
  <c r="J192" i="2"/>
  <c r="I192" i="2"/>
  <c r="H192" i="2"/>
  <c r="G192" i="2"/>
  <c r="F192" i="2"/>
  <c r="E192" i="2"/>
  <c r="J189" i="2"/>
  <c r="I189" i="2"/>
  <c r="H189" i="2"/>
  <c r="G189" i="2"/>
  <c r="F189" i="2"/>
  <c r="E189" i="2"/>
  <c r="J182" i="2"/>
  <c r="I182" i="2"/>
  <c r="H182" i="2"/>
  <c r="G182" i="2"/>
  <c r="F182" i="2"/>
  <c r="E182" i="2"/>
  <c r="J179" i="2"/>
  <c r="I179" i="2"/>
  <c r="H179" i="2"/>
  <c r="G179" i="2"/>
  <c r="F179" i="2"/>
  <c r="E179" i="2"/>
  <c r="J173" i="2"/>
  <c r="I173" i="2"/>
  <c r="H173" i="2"/>
  <c r="G173" i="2"/>
  <c r="F173" i="2"/>
  <c r="E173" i="2"/>
  <c r="J170" i="2"/>
  <c r="I170" i="2"/>
  <c r="H170" i="2"/>
  <c r="G170" i="2"/>
  <c r="F170" i="2"/>
  <c r="E170" i="2"/>
  <c r="D272" i="2"/>
  <c r="D271" i="2"/>
  <c r="D269" i="2"/>
  <c r="D268" i="2"/>
  <c r="D266" i="2"/>
  <c r="D265" i="2"/>
  <c r="D263" i="2"/>
  <c r="D262" i="2"/>
  <c r="D260" i="2"/>
  <c r="D259" i="2"/>
  <c r="D257" i="2"/>
  <c r="D256" i="2"/>
  <c r="D254" i="2"/>
  <c r="D253" i="2"/>
  <c r="D251" i="2"/>
  <c r="D250" i="2"/>
  <c r="D248" i="2"/>
  <c r="D247" i="2"/>
  <c r="D245" i="2"/>
  <c r="D244" i="2"/>
  <c r="D242" i="2"/>
  <c r="D241" i="2"/>
  <c r="D239" i="2"/>
  <c r="D238" i="2"/>
  <c r="D236" i="2"/>
  <c r="D235" i="2"/>
  <c r="D233" i="2"/>
  <c r="D232" i="2"/>
  <c r="D230" i="2"/>
  <c r="D229" i="2"/>
  <c r="D227" i="2"/>
  <c r="D226" i="2"/>
  <c r="D224" i="2"/>
  <c r="D223" i="2"/>
  <c r="D221" i="2"/>
  <c r="D220" i="2"/>
  <c r="D218" i="2"/>
  <c r="D217" i="2"/>
  <c r="D215" i="2"/>
  <c r="D214" i="2"/>
  <c r="D212" i="2"/>
  <c r="D211" i="2"/>
  <c r="D209" i="2"/>
  <c r="D208" i="2"/>
  <c r="D206" i="2"/>
  <c r="D205" i="2"/>
  <c r="D203" i="2"/>
  <c r="D202" i="2"/>
  <c r="D200" i="2"/>
  <c r="D199" i="2"/>
  <c r="D197" i="2"/>
  <c r="D196" i="2"/>
  <c r="D194" i="2"/>
  <c r="D193" i="2"/>
  <c r="D191" i="2"/>
  <c r="D190" i="2"/>
  <c r="D188" i="2"/>
  <c r="D187" i="2"/>
  <c r="D185" i="2"/>
  <c r="D184" i="2"/>
  <c r="D183" i="2"/>
  <c r="D181" i="2"/>
  <c r="D180" i="2"/>
  <c r="D178" i="2"/>
  <c r="D177" i="2"/>
  <c r="D175" i="2"/>
  <c r="D174" i="2"/>
  <c r="D172" i="2"/>
  <c r="D171" i="2"/>
  <c r="D169" i="2"/>
  <c r="D168" i="2"/>
  <c r="J167" i="2"/>
  <c r="I167" i="2"/>
  <c r="H167" i="2"/>
  <c r="F167" i="2"/>
  <c r="E167" i="2"/>
  <c r="G167" i="2"/>
  <c r="G18" i="2"/>
  <c r="F18" i="2"/>
  <c r="E18" i="2"/>
  <c r="D41" i="2"/>
  <c r="G40" i="2"/>
  <c r="J18" i="2"/>
  <c r="I18" i="2"/>
  <c r="H18" i="2"/>
  <c r="D29" i="2"/>
  <c r="D429" i="2"/>
  <c r="D42" i="2"/>
  <c r="E293" i="2" l="1"/>
  <c r="D411" i="2"/>
  <c r="D417" i="2"/>
  <c r="D423" i="2"/>
  <c r="D435" i="2"/>
  <c r="D444" i="2"/>
  <c r="D450" i="2"/>
  <c r="D453" i="2"/>
  <c r="D459" i="2"/>
  <c r="D462" i="2"/>
  <c r="D509" i="2"/>
  <c r="F295" i="2"/>
  <c r="F293" i="2"/>
  <c r="F292" i="2" s="1"/>
  <c r="H293" i="2"/>
  <c r="H292" i="2" s="1"/>
  <c r="J293" i="2"/>
  <c r="J292" i="2" s="1"/>
  <c r="G293" i="2"/>
  <c r="G21" i="2" s="1"/>
  <c r="G15" i="2" s="1"/>
  <c r="I293" i="2"/>
  <c r="I21" i="2" s="1"/>
  <c r="G408" i="2"/>
  <c r="D468" i="2"/>
  <c r="F493" i="2"/>
  <c r="F33" i="2"/>
  <c r="F31" i="2" s="1"/>
  <c r="H33" i="2"/>
  <c r="H31" i="2" s="1"/>
  <c r="J33" i="2"/>
  <c r="J31" i="2" s="1"/>
  <c r="H408" i="2"/>
  <c r="J408" i="2"/>
  <c r="J26" i="2"/>
  <c r="J25" i="2" s="1"/>
  <c r="D409" i="2"/>
  <c r="G28" i="2"/>
  <c r="G31" i="2"/>
  <c r="I33" i="2"/>
  <c r="I31" i="2" s="1"/>
  <c r="D483" i="2"/>
  <c r="D515" i="2"/>
  <c r="D27" i="2"/>
  <c r="D19" i="2"/>
  <c r="H17" i="2"/>
  <c r="J17" i="2"/>
  <c r="F17" i="2"/>
  <c r="E28" i="2"/>
  <c r="E25" i="2"/>
  <c r="I17" i="2"/>
  <c r="E17" i="2"/>
  <c r="D18" i="2"/>
  <c r="G17" i="2"/>
  <c r="G23" i="2"/>
  <c r="E31" i="2"/>
  <c r="F24" i="2"/>
  <c r="F23" i="2" s="1"/>
  <c r="H24" i="2"/>
  <c r="H23" i="2" s="1"/>
  <c r="J24" i="2"/>
  <c r="J23" i="2" s="1"/>
  <c r="H25" i="2"/>
  <c r="I28" i="2"/>
  <c r="D474" i="2"/>
  <c r="D477" i="2"/>
  <c r="D496" i="2"/>
  <c r="E503" i="2"/>
  <c r="D503" i="2" s="1"/>
  <c r="E24" i="2"/>
  <c r="E23" i="2" s="1"/>
  <c r="I24" i="2"/>
  <c r="I23" i="2" s="1"/>
  <c r="F28" i="2"/>
  <c r="H28" i="2"/>
  <c r="J28" i="2"/>
  <c r="G25" i="2"/>
  <c r="I25" i="2"/>
  <c r="D495" i="2"/>
  <c r="D505" i="2"/>
  <c r="D506" i="2"/>
  <c r="F408" i="2"/>
  <c r="D410" i="2"/>
  <c r="D494" i="2"/>
  <c r="D354" i="2"/>
  <c r="G353" i="2"/>
  <c r="D353" i="2" s="1"/>
  <c r="D414" i="2"/>
  <c r="D420" i="2"/>
  <c r="D426" i="2"/>
  <c r="D432" i="2"/>
  <c r="D441" i="2"/>
  <c r="D447" i="2"/>
  <c r="D465" i="2"/>
  <c r="D471" i="2"/>
  <c r="D480" i="2"/>
  <c r="D486" i="2"/>
  <c r="D512" i="2"/>
  <c r="D297" i="2"/>
  <c r="G295" i="2"/>
  <c r="E295" i="2"/>
  <c r="D299" i="2"/>
  <c r="D306" i="2"/>
  <c r="D310" i="2"/>
  <c r="D313" i="2"/>
  <c r="D316" i="2"/>
  <c r="D319" i="2"/>
  <c r="D322" i="2"/>
  <c r="D325" i="2"/>
  <c r="D328" i="2"/>
  <c r="D331" i="2"/>
  <c r="D334" i="2"/>
  <c r="D337" i="2"/>
  <c r="D340" i="2"/>
  <c r="D343" i="2"/>
  <c r="D346" i="2"/>
  <c r="D349" i="2"/>
  <c r="E294" i="2"/>
  <c r="E22" i="2" s="1"/>
  <c r="E16" i="2" s="1"/>
  <c r="G294" i="2"/>
  <c r="G22" i="2" s="1"/>
  <c r="I294" i="2"/>
  <c r="I22" i="2" s="1"/>
  <c r="I16" i="2" s="1"/>
  <c r="D296" i="2"/>
  <c r="D304" i="2"/>
  <c r="D303" i="2"/>
  <c r="E21" i="2"/>
  <c r="E20" i="2" s="1"/>
  <c r="D170" i="2"/>
  <c r="D173" i="2"/>
  <c r="D179" i="2"/>
  <c r="D182" i="2"/>
  <c r="D189" i="2"/>
  <c r="D192" i="2"/>
  <c r="D195" i="2"/>
  <c r="D198" i="2"/>
  <c r="D201" i="2"/>
  <c r="D204" i="2"/>
  <c r="D207" i="2"/>
  <c r="D210" i="2"/>
  <c r="D213" i="2"/>
  <c r="D216" i="2"/>
  <c r="D222" i="2"/>
  <c r="D219" i="2"/>
  <c r="D228" i="2"/>
  <c r="D231" i="2"/>
  <c r="D234" i="2"/>
  <c r="D237" i="2"/>
  <c r="D240" i="2"/>
  <c r="D243" i="2"/>
  <c r="D246" i="2"/>
  <c r="D249" i="2"/>
  <c r="D252" i="2"/>
  <c r="D255" i="2"/>
  <c r="D258" i="2"/>
  <c r="D261" i="2"/>
  <c r="D264" i="2"/>
  <c r="D267" i="2"/>
  <c r="D270" i="2"/>
  <c r="D176" i="2"/>
  <c r="D186" i="2"/>
  <c r="I295" i="2"/>
  <c r="H302" i="2"/>
  <c r="J302" i="2"/>
  <c r="G302" i="2"/>
  <c r="I302" i="2"/>
  <c r="H295" i="2"/>
  <c r="J295" i="2"/>
  <c r="D225" i="2"/>
  <c r="D40" i="2"/>
  <c r="D167" i="2"/>
  <c r="D35" i="2"/>
  <c r="D23" i="2"/>
  <c r="G34" i="2"/>
  <c r="D36" i="2"/>
  <c r="F34" i="2"/>
  <c r="J34" i="2"/>
  <c r="E34" i="2"/>
  <c r="I34" i="2"/>
  <c r="D408" i="2" l="1"/>
  <c r="D33" i="2"/>
  <c r="I292" i="2"/>
  <c r="D293" i="2"/>
  <c r="G16" i="2"/>
  <c r="G14" i="2" s="1"/>
  <c r="F16" i="2"/>
  <c r="G292" i="2"/>
  <c r="E292" i="2"/>
  <c r="H16" i="2"/>
  <c r="D493" i="2"/>
  <c r="I15" i="2"/>
  <c r="I14" i="2" s="1"/>
  <c r="D31" i="2"/>
  <c r="D17" i="2"/>
  <c r="E15" i="2"/>
  <c r="J16" i="2"/>
  <c r="D28" i="2"/>
  <c r="D25" i="2"/>
  <c r="G20" i="2"/>
  <c r="D22" i="2"/>
  <c r="D24" i="2"/>
  <c r="D26" i="2"/>
  <c r="J21" i="2"/>
  <c r="J15" i="2" s="1"/>
  <c r="I20" i="2"/>
  <c r="F21" i="2"/>
  <c r="H21" i="2"/>
  <c r="H15" i="2" s="1"/>
  <c r="D32" i="2"/>
  <c r="D30" i="2"/>
  <c r="D294" i="2"/>
  <c r="D295" i="2"/>
  <c r="D302" i="2"/>
  <c r="D34" i="2"/>
  <c r="D292" i="2" l="1"/>
  <c r="D16" i="2"/>
  <c r="D21" i="2"/>
  <c r="F15" i="2"/>
  <c r="D15" i="2" s="1"/>
  <c r="J20" i="2"/>
  <c r="J14" i="2"/>
  <c r="H20" i="2"/>
  <c r="H14" i="2"/>
  <c r="F20" i="2"/>
  <c r="D20" i="2" s="1"/>
  <c r="F14" i="2"/>
  <c r="E14" i="2"/>
  <c r="D14" i="2" l="1"/>
</calcChain>
</file>

<file path=xl/sharedStrings.xml><?xml version="1.0" encoding="utf-8"?>
<sst xmlns="http://schemas.openxmlformats.org/spreadsheetml/2006/main" count="929" uniqueCount="214">
  <si>
    <t>Ресурсное обеспечение и прогнозная (справочная) оценка расходов Программы по источникам.</t>
  </si>
  <si>
    <t>Наименование муниципальной программы, подпрограммы, мероприятия</t>
  </si>
  <si>
    <t>Исполнители муниципальной программы, подпрограммы, мероприятия</t>
  </si>
  <si>
    <t>Источник финансирования</t>
  </si>
  <si>
    <t>Оценка расходов, годы (тыс.рублей)</t>
  </si>
  <si>
    <t xml:space="preserve"> </t>
  </si>
  <si>
    <t>Всего*</t>
  </si>
  <si>
    <t>областной бюджет*</t>
  </si>
  <si>
    <t>местный бюджет*</t>
  </si>
  <si>
    <t>Всего</t>
  </si>
  <si>
    <t>1.Адаптация учреждений образования.</t>
  </si>
  <si>
    <t>Управление образования администрации муниципального образования «Холмский городской округ»</t>
  </si>
  <si>
    <t xml:space="preserve">Управление образования </t>
  </si>
  <si>
    <t>1.3. Установка пандусов с перилами и навесом в МАОУ СОШ с. Правда</t>
  </si>
  <si>
    <t>1.4. Установка пандусов с перилами и навесом в МАОУ СОШ с. Чапланово</t>
  </si>
  <si>
    <t>1.5. Установка пандусов с перилами и навесом в МАОУ СОШ с. Яблочное</t>
  </si>
  <si>
    <t>1.6. Установка пандусов с перилами и навесом в МАОУ СОШ с. Чехов</t>
  </si>
  <si>
    <t>1.7. Установка пандусов с перилами и навесом в МБДОУ детский сад №28 с. Чехов</t>
  </si>
  <si>
    <t>1.8. Установка пандусов с перилами и навесом в МБДОУ детский сад №4 с. Яблочное</t>
  </si>
  <si>
    <t>1.11. Установка мобильных пандусов в ОКУ г. Холмска</t>
  </si>
  <si>
    <t>1.12. Установка мобильных пандусов в МБДОУ №7 детский сад «Улыбка» г. Холмска</t>
  </si>
  <si>
    <t>1.13. Оснащение лестничных маршей тактильными полосами в МАОУ СОШ №8 г. Холмска</t>
  </si>
  <si>
    <t>1.14. Оснащение лестничных маршей тактильными полосами  в ОКУ  г. Холмска</t>
  </si>
  <si>
    <t>1.15. Оснащение лестничных маршей тактильными полосами в МБДОУ детский сад №7 «Улыбка» г. Холмска</t>
  </si>
  <si>
    <t>1.16. Обустройство пешеходных дорожек для инвалидов по зрению в МАОУ СОШ №8 г. Холмска</t>
  </si>
  <si>
    <t>1.17. Обустройство пешеходных дорожек для инвалидов по зрению в МБДОУ детский сад №7 «Улыбка» г. Холмска</t>
  </si>
  <si>
    <t>1.18. Контрастная окраска крайних ступеней в МАОУ СОШ №8 г. Холмска</t>
  </si>
  <si>
    <t xml:space="preserve">1.19. Контрастная окраска крайних ступеней в ОКУ г. Холмска </t>
  </si>
  <si>
    <t>1.20. Контрастная окраска крайних ступеней в МБДОУ №7 детский сад «Улыбка» г. Холмска</t>
  </si>
  <si>
    <t>1.22. Переоборудование санузлов в МБДОУ детский сад №7 «Улыбка» г. Холмска</t>
  </si>
  <si>
    <t>1.23. Переоборудование санузлов в МАОУ СОШ с. Правда</t>
  </si>
  <si>
    <t>1.24. Переоборудование санузлов в МАОУ СОШ с. Чапланово</t>
  </si>
  <si>
    <t>1.25. Переоборудование санузлов в МАОУ СОШ с. Яблочное</t>
  </si>
  <si>
    <t>1.26. Переоборудование санузлов в МАОУ СОШ с. Чехов</t>
  </si>
  <si>
    <t>1.27. Открытие дошкольной группы компенсирующей направленности (для детей со сложным дефектом)</t>
  </si>
  <si>
    <t>1.28. Приобретение оборудования для ЛФК и адаптивной физической культуры в МАОУ СОШ №8 г. Холмска</t>
  </si>
  <si>
    <t>1.29. Приобретение оборудования для ЛФК и адаптивной физической культуры в ОКУ  г. Холмска</t>
  </si>
  <si>
    <t>1.30. Приобретение оборудования для ЛФК и адаптивной физической культуры в МБДОУ детский сад №7 «Улыбка» г. Холмска</t>
  </si>
  <si>
    <t>1.31. Приобретение  специальных технических средств обучения (электронные лупы, тренажеры, компьютерные классы и пр.) в МАОУ СОШ №8 г. Холмска</t>
  </si>
  <si>
    <t>1.32. Приобретение  специальных технических средств обучения (электронные лупы, тренажеры, компьютерные классы и пр.) в ОКУ г. Холмска</t>
  </si>
  <si>
    <t>1.33. Приобретение  специальных технических средств обучения (электронные лупы, тренажеры, компьютерные классы и пр.) в МБДОУ детский сад №7 «Улыбка» г. Холмска</t>
  </si>
  <si>
    <t>1.34. Приобретение  специальных технических средств обучения (электронные лупы, тренажеры, компьютерные классы и пр.) в МАОУ СОШ с. Правда</t>
  </si>
  <si>
    <t>1.35. Приобретение  специальных технических средств обучения (электронные лупы, тренажеры, компьютерные классы и пр.) в МАОУ СОШ с. Чапланово</t>
  </si>
  <si>
    <t>1.36. Приобретение  специальных технических средств обучения (электронные лупы, тренажеры, компьютерные классы и пр.) в МБОУ СОШ с. Костромское</t>
  </si>
  <si>
    <t>1.37. Приобретение  специальных технических средств обучения (электронные лупы, тренажеры, компьютерные классы и пр.) в МАОУ СОШ с. Чехов</t>
  </si>
  <si>
    <t>1.39. Приобретение специальных систем с регулирующей рабочей поверхностью в ОКУ г. Холмска</t>
  </si>
  <si>
    <t>1.40. Приобретение специальных систем с регулирующей рабочей поверхностью в МБДОУ детский сад №7 «Улыбка» г. Холмска</t>
  </si>
  <si>
    <t>1.41. Приобретение специальных систем с регулирующей рабочей поверхностью в МАОУ СОШ с. Правда</t>
  </si>
  <si>
    <t>1.42. Приобретение специальных систем с регулирующей рабочей поверхностью в МАОУ СОШ с. Чапланово</t>
  </si>
  <si>
    <t>1.43. Приобретение специальных систем с регулирующей рабочей поверхностью в МБОУ СОШ с. Костромское</t>
  </si>
  <si>
    <t>1.44. Приобретение специальных систем с регулирующей рабочей поверхностью в МАОУ СОШ с. Чехов</t>
  </si>
  <si>
    <t>1.45. Оснащение медицинских кабинетов в МАОУ СОШ №8 г. Холмска</t>
  </si>
  <si>
    <t>1.46. Оснащение медицинских кабинетов в ОКУ г. Холмска</t>
  </si>
  <si>
    <t>1.47. Оснащение медицинских кабинетов в МБДОУ детский сад №7 «Улыбка» г. Холмска</t>
  </si>
  <si>
    <t>1.48. Оснащение медицинских кабинетов в МАОУ СОШ с. Правда</t>
  </si>
  <si>
    <t>1.49. Оснащение медицинских кабинетов в МАОУ СОШ с. Чапланово</t>
  </si>
  <si>
    <t>1.50. Оснащение медицинских кабинетов в МБОУ СОШ с. Костромское</t>
  </si>
  <si>
    <t>1.51. Оснащение медицинских кабинетов в МАОУ СОШ с. Яблочное</t>
  </si>
  <si>
    <t>1.52. Оснащение медицинских кабинетов в МАОУ СОШ с. Чехов</t>
  </si>
  <si>
    <t>1.53. Оснащение кабинетов психологов, логопедов, дефектологов в МАОУ СОШ №8 г. Холмска</t>
  </si>
  <si>
    <t>1.54. Оснащение кабинетов психологов, логопедов, дефектологов в ОКУ  г. Холмска</t>
  </si>
  <si>
    <t>1.55. Оснащение кабинетов психологов, логопедов, дефектологов в МБДОУ детский сад №7 «Улыбка» г. Холмска</t>
  </si>
  <si>
    <t>1.56. Оснащение кабинетов психологов, логопедов, дефектологов в МАОУ СОШ с. Правда</t>
  </si>
  <si>
    <t>1.57. Оснащение кабинетов психологов, логопедов, дефектологов в МАОУ СОШ с. Чапланово</t>
  </si>
  <si>
    <t>1.58. Оснащение кабинетов психологов, логопедов, дефектологов в МБОУ СОШ с. Костромское</t>
  </si>
  <si>
    <t>1.59. Оснащение кабинетов психологов, логопедов, дефектологов в МАОУ СОШ с. Яблочное</t>
  </si>
  <si>
    <t>1.60. Оснащение кабинетов психологов, логопедов, дефектологов в МАОУ СОШ с. Чехов</t>
  </si>
  <si>
    <t>1.62. Оснащения помещения клуба, оргтехника, канцтовары и пр.</t>
  </si>
  <si>
    <t>1.63. Установка пандусов с перилами и навесом в МАОУ СОШ №1 г. Холмска</t>
  </si>
  <si>
    <t>Управление образования</t>
  </si>
  <si>
    <t>1.64. Установка пандусов с перилами и навесом в МАОУ лицей «Надежда» г. Холмска</t>
  </si>
  <si>
    <t>1.65. Установка пандусов с перилами и навесом в МАОУ СОШ №6 г. Холмска</t>
  </si>
  <si>
    <t>2.Адаптация учреждений культуры.</t>
  </si>
  <si>
    <t>Управление культуры</t>
  </si>
  <si>
    <t>2.2. Адаптация Центрального дома культуры г.Холмска МБУК «Централизованная клубная система»</t>
  </si>
  <si>
    <t>2.3. Адаптация Центральной библиотеки им.Ю.Николаева МБУК «Холмская централизованная библиотечная система»</t>
  </si>
  <si>
    <t>2.4. Адаптация СДК с.Правда филиала №5 МБУК «Централизованная клубная система»</t>
  </si>
  <si>
    <t>2.5. Адаптация СДК с.Чапланово филиала №2 МБУК «Централизованная клубная система»</t>
  </si>
  <si>
    <t>2.6. Адаптация СДК с.Костромское филиала №6 МБУК «Централизованная клубная система»</t>
  </si>
  <si>
    <t>2.7. Адаптация Досуговый центр с.Чехов филиала №1 МБУК «Централизованная клубная система»</t>
  </si>
  <si>
    <t>3.Адаптация объектов здравоохранения.</t>
  </si>
  <si>
    <t>Государственное бюджетное учреждение здравоохранения Сахалинской области «Холмская центральная районная больница»</t>
  </si>
  <si>
    <t>3.1. Пассажирские подъемники для инвалидов в лечебном корпусе по ул.Шевченко, 10</t>
  </si>
  <si>
    <t>ГБУЗ «Холмская ЦРБ»</t>
  </si>
  <si>
    <t>3.2. Пассажирские подъемники для инвалидов в лечебном корпусе по ул.Капитанская, 2-а</t>
  </si>
  <si>
    <t>3.3. Пассажирские подъемники для инвалидов в лечебном корпусе Чеховской УБ по ул.Северная,55</t>
  </si>
  <si>
    <t>3.4. Пассажирские подъемники для инвалидов в поликлинике №1</t>
  </si>
  <si>
    <t>3.5. Пассажирские подъемники для инвалидов в поликлинике №2</t>
  </si>
  <si>
    <t>3.6. Пассажирские подъемники для инвалидов в детской поликлинике</t>
  </si>
  <si>
    <t>3.7. Устройство пандусов в лечебном корпусе по ул.Мичурина, 10</t>
  </si>
  <si>
    <t>3.8. Устройство пандусов в лечебном корпусе по ул.Капитанская, 2-а</t>
  </si>
  <si>
    <t>3.9. Устройство пандусов в лечебном корпусе по ул.Шевченко, 10</t>
  </si>
  <si>
    <t>3.10. Устройство пандусов в поликлинике №2 по ул.Советская, 121</t>
  </si>
  <si>
    <t>3.11. Приобретение оборудования для подъема и перемещения инвалидов</t>
  </si>
  <si>
    <t>3.12. Приобретение специального оборудования для туалетных комнат</t>
  </si>
  <si>
    <t>3.13. Приобретение звукоусиливающей аппаратуры коллективного пользования</t>
  </si>
  <si>
    <t>3.14. Приобретение кресло-колясок с санитарным оснащением</t>
  </si>
  <si>
    <t>3.15. Приобретение электрических инвалидных кресел-каталок</t>
  </si>
  <si>
    <t>3.16. Приобретение каталок с поднимающейся и со смещающейся платформой</t>
  </si>
  <si>
    <t>3.17. Приобретение мобильных кроватей для травматолого-ортопедических отделений типа КТ 4-2</t>
  </si>
  <si>
    <t>3.18. Приобретение мобильных лестничных подъемников</t>
  </si>
  <si>
    <t>3.19. Приобретение передвижных подъемников с гидро- и электроприводом типа ИПП 2Г</t>
  </si>
  <si>
    <t>3.20. Приобретение навесного оборудования для подтягивания и перемещения в кровати</t>
  </si>
  <si>
    <t>3.21. Приобретение универсальных мобильных подъемников с подвесной перекладиной для всех типов медицинских ванн и специальных ванн для ухода</t>
  </si>
  <si>
    <t>3.22. Приобретение досок для переукладки пациентов (специальное приспособление для перекладывание пациентов в лежачем положении с одной поверхности на другую, например с кровати на каталку)</t>
  </si>
  <si>
    <t>3.23. Приобретение кушетки медицинской массажный/манипуляционный/процедурный стол с электромеханической регулировкой высоты 45-105см</t>
  </si>
  <si>
    <t>3.24. Приобретение перевязочного стола с изменяемой высотой</t>
  </si>
  <si>
    <t>3.25. Приобретение гинекологических кресел с подъемным механизмом</t>
  </si>
  <si>
    <t>3.26. Приобретение родовых кроватей с электроприводным механизмом</t>
  </si>
  <si>
    <t>4.Адаптация объектов физической культуры и спорта.</t>
  </si>
  <si>
    <t>4.1. Соревнования по дартсу среду мужчин и женщин с ограниченными возможностями</t>
  </si>
  <si>
    <t>4.2. Соревнования по Японскому мини-волейболу среди мужских команд с ограниченными возможностями</t>
  </si>
  <si>
    <t>4.3. Соревнования по Японскому мини-волейболу среди женских команд с ограниченными возможностями</t>
  </si>
  <si>
    <t>4.4. Соревнования по Японскому мини-волейболу среди смешанных команд с ограниченными возможностями</t>
  </si>
  <si>
    <t>4.5. Личное первенство по настольному теннису среди мужчин и женщин с ограниченными возможностями</t>
  </si>
  <si>
    <t>4.6. Личное первенство по шашкам среди мужчин и женщин с ограниченными возможностями</t>
  </si>
  <si>
    <t>4.7. Личное первенство шахматам среди мужчин и женщин с ограниченными возможностями</t>
  </si>
  <si>
    <t>4.8. Районная Спартакиада среди инвалидов по 8-ми видам программы среди людей с ограниченными возможностями</t>
  </si>
  <si>
    <t>4.9. Открытый турнир по Японскому мини-волейболу среди смешанных команд с ограниченными возможностями</t>
  </si>
  <si>
    <t>4.10. Соревнования по мини-волейболу среди детей с ограниченными возможностями</t>
  </si>
  <si>
    <t xml:space="preserve">4.11. «Веселые старты» среди детей с ограниченными возможностями  </t>
  </si>
  <si>
    <t>4.12. Приобретение микроавтобуса с подъемником для перевозки инвалидов-колясочников</t>
  </si>
  <si>
    <t>4.13. Установка кнопки вызова и устройства пандуса в физкультурно-оздоровителном комплексе</t>
  </si>
  <si>
    <t>4.14. Установка кнопки вызова и устройства пандуса на стадионе «Маяк Сахалина»</t>
  </si>
  <si>
    <t>4.15. Установка кнопки вызова и устройства пандуса в спортивном комплексе по ул.Советской 93 А</t>
  </si>
  <si>
    <t>4.16. Установка кнопки вызова и устройства пандуса в спортивном зале в с.Чехов</t>
  </si>
  <si>
    <t>4.17. Установка кнопки вызова и устройства пандуса в спортивном зале в с.Костромское</t>
  </si>
  <si>
    <t>4.18. Оборудование парковочных мест возле физкультурно-оздоровительного комплекса</t>
  </si>
  <si>
    <t>4.19. Оборудование парковочных мест возле стадиона «Маяк Сахалина»</t>
  </si>
  <si>
    <t>4.20. Оборудование парковочных мест возле спортивного комплекса по ул.Советской 93 А</t>
  </si>
  <si>
    <t>4.21. Оборудование парковочных мест возле спортивного зала в с.Чехов</t>
  </si>
  <si>
    <t>4.22. Оборудование парковочных мест возле спортивного зала в с.Костромское</t>
  </si>
  <si>
    <t>4.23. Приобретение спортивного инвентаря и оборудования</t>
  </si>
  <si>
    <t>4.24. Приобретение спортивной формы для инвалидов</t>
  </si>
  <si>
    <t>5.1. Установка пандусов в многоквартирные дома Холмского городского округа.</t>
  </si>
  <si>
    <t xml:space="preserve">*Объемы финансирования Программы за счет средств  федерального, областного, местного бюджетов носят прогнозный характер и подлежат уточнению с учетом изменений  ресурсного обеспечения Государственных программ: «Доступная среда в Сахалинской области на 2014-2020годы» </t>
  </si>
  <si>
    <t>*Объем финансирования за счет средств внебюджетных источников подлежат корректировке в рамках выполнения программ федерального и регионального уровней. Объемы финансирования из федерального и областного бюджетов, внебюджетные источники подлежат корректировке в рамках выполнения программ федерального и регионального уровня, предоставления субсидий по итогам года.</t>
  </si>
  <si>
    <t>Муниципальная программа«Доступная среда в муниципальном образовании «Холмский городской округ» на 2015-2020 годы»</t>
  </si>
  <si>
    <t>Всего по муници-пальной программе</t>
  </si>
  <si>
    <t>Управление образования администрации муниципального образования «Холмского городского округа»</t>
  </si>
  <si>
    <t>Управление ЖКХ администрации муниципального образования «Холмского городского округа»</t>
  </si>
  <si>
    <t>1.1. Совершенствование нормативной правовой базы и организационной основы создания доступной среды детей-инвалидов, инвалидов и лиц с ОВЗ в образовательных организациях. Информационно-методическое и кадровое обеспечения работы с инвалидами (повышение квалификации и переподготовка учителей-дефектологов, олигофренопедагогов, логопедов, педагогов ЛФК и адаптивной физкультуры)</t>
  </si>
  <si>
    <t>1.10. Установка мобильных пандусов в МАОУ СОШ №8 г. Холмска</t>
  </si>
  <si>
    <t>1.61. Создание клуба родителей, воспитывающих детей-инвалидов и детей с ограниченными возможностями здоровья:- организация и проведение культурно-массовых мероприятий с участием инвалидов</t>
  </si>
  <si>
    <t>утвержденной постановлением администрации муниципального</t>
  </si>
  <si>
    <t>образования «Холмский городской округ»</t>
  </si>
  <si>
    <t xml:space="preserve">к муниципальной программе «Доступная среда в муниципальном  </t>
  </si>
  <si>
    <t xml:space="preserve"> Управление ЖКХ администрации муниципального образования «Холмского городского округа»</t>
  </si>
  <si>
    <t>образовании «Холмский городской округ» на 2015-2020 годы»,</t>
  </si>
  <si>
    <t>1.9. Установка пандусов с перилами и навесом в МБДОУ детский сад №32 с. Костромское</t>
  </si>
  <si>
    <t>6.Обеспечение доступности приоритетных объектов и услуг в приоритетных сферах жизнедеятельности</t>
  </si>
  <si>
    <t xml:space="preserve"> Управление ЖКХ администрации муниципального образования «Холмского городского округа»,Управление по физической культуре и спорту, администрация муниципального образования "Холмский городской округ"</t>
  </si>
  <si>
    <t xml:space="preserve">Управление культуры  и архивного дела администрации муниципального образования «Холмский городской округ"  </t>
  </si>
  <si>
    <t>Управление культуры и архивного дела  администрации муниципального образования «Холмский городской округ»</t>
  </si>
  <si>
    <t>2.1. Адаптация МБОУ ДО  «Детская школа искусств»</t>
  </si>
  <si>
    <t>2.2.1 Приобретение лестничного гусеничного подъемника</t>
  </si>
  <si>
    <t>В том числе:</t>
  </si>
  <si>
    <t>4.25. Приобретение мобильного лестничного подъемника в плавательный бассейн</t>
  </si>
  <si>
    <t>Управление по физической культуре, спорту и молодежной политике администрации муниципального образования «Холмского городского округа"</t>
  </si>
  <si>
    <t>Управление по физической культуре, спорту и молодежной политике администрации муниципального образования «Холмского городского округа»</t>
  </si>
  <si>
    <t xml:space="preserve">Управление по физической культуре, спорту и молодежной политике </t>
  </si>
  <si>
    <t>1.66. Приобретение и установка настенных поручней в ОКУ г. Холмска</t>
  </si>
  <si>
    <t>1.67. Приобретение коляски инвалидной  в ОКУ г. Холмска</t>
  </si>
  <si>
    <t>1.68. Установка пандусов с перилами и навесом в МАОУ СОШ №9 г. Холмска</t>
  </si>
  <si>
    <t>1.69. Установка пандусов с перилами и навесом в МБДОУ №39 «Петушок» с. Чапланово</t>
  </si>
  <si>
    <t>1.70. Установка пандусов с перилами и навесом в МБДОУ №5 «Радуга» г. Холмска</t>
  </si>
  <si>
    <t>1.71. Установка пандусов с перилами и навесом в МБДОУ «Золушка» г. Холмска</t>
  </si>
  <si>
    <t>1.72. Установка пандусов с перилами и навесом в МБДОУ №9 «Дружба» г. Холмска</t>
  </si>
  <si>
    <t xml:space="preserve"> 1.74. Приобретение и установка настенных поручней в МАОУ СОШ №1 г. Холмска</t>
  </si>
  <si>
    <t>1.75. Переоборудование санузлов в МАОУ СОШ №1 г. Холмска</t>
  </si>
  <si>
    <t xml:space="preserve"> 1.76. Приобретение коляски инвалидной  в МАОУ СОШ №1 г. Холмска</t>
  </si>
  <si>
    <t>5.Адаптация многоквартирных домов  и дорожных объектов Холмского городского округа</t>
  </si>
  <si>
    <t>Администрация муниципального образования "Холмский городской округ" (МКУ "Служба единого заказчика")</t>
  </si>
  <si>
    <t xml:space="preserve">1.73. Адаптация входной зоны в МАОУ СОШ №1 г. Холмска, в том числе разработка проектно-сметной документации </t>
  </si>
  <si>
    <t>1.21. Переоборудование санузлов в ОКУ г. Холмска, в том числе разработка проектно-сметной документации</t>
  </si>
  <si>
    <t xml:space="preserve">1.2. Адаптация входной зоны в ОКУ г. Холмска, в том числе разработка проектно-сметной документации </t>
  </si>
  <si>
    <t xml:space="preserve">2.1. 1.Приобретение лестничного гусеничного подъемника, разработка ПСД на устройство вертикальной подъемной платформыдля маломобильных групп населения </t>
  </si>
  <si>
    <t>2.9. Проведение фестиваля художественного творчества инвалидов (1 раз в два года)</t>
  </si>
  <si>
    <t>2.10. Празднование Международного дня инвалидов</t>
  </si>
  <si>
    <t>2.11. Проведение праздничных мероприятий в рамках Нового года для детей-инвалидов</t>
  </si>
  <si>
    <t>2.12. Обеспечение на дому литературой лежащих инвалидов и инвалидов-колясочников книжным фондом, газетами и журналами, а также приобретение передвижного документального фонда</t>
  </si>
  <si>
    <t>2.13. Приобретение специализированных образовательных программ для обучения детей инвалидов, организация специализированных учебных мест для детей-инвалидов в Детской школе искусств</t>
  </si>
  <si>
    <t>6.1. Приобритение,монтаж, проведение пуско-наладочных работ звукосигнального светофора</t>
  </si>
  <si>
    <t>Приложение №3</t>
  </si>
  <si>
    <t>2.8.АдаптацияМБУК  КДЦ "Россия"</t>
  </si>
  <si>
    <r>
      <t>от 14</t>
    </r>
    <r>
      <rPr>
        <u/>
        <sz val="12"/>
        <color theme="1"/>
        <rFont val="Times New Roman"/>
        <family val="1"/>
        <charset val="204"/>
      </rPr>
      <t>.01.2015</t>
    </r>
    <r>
      <rPr>
        <sz val="12"/>
        <color theme="1"/>
        <rFont val="Times New Roman"/>
        <family val="1"/>
        <charset val="204"/>
      </rPr>
      <t xml:space="preserve"> № 13</t>
    </r>
  </si>
  <si>
    <t>2.2.2.Приобритение сенсорного киоска, специальных знаков "Парковка для инвалидов"</t>
  </si>
  <si>
    <t>1.77.Установка пандусов с перилами и навесом в МБДОУ детский сад "Теремок" г. Холмска</t>
  </si>
  <si>
    <t>1.78.Переоборудование санузла, в том числе разработка проектно-сметной документации в МБДОУ детский сад "Теремок" г. Холмска</t>
  </si>
  <si>
    <t>2.2.3.Обустройство входной зоны (разработка проектно-сметной документации, установка пандуса)</t>
  </si>
  <si>
    <t>2.2.4.Адаптация ЦДК г. Холмска(приобретение комплектов для обеспечения беспрепятственного доступа маломобильных групп населения в здания и помещения)</t>
  </si>
  <si>
    <t>4.26.Приобретение технических средств адаптации в спортивный объект МБУ ДО ДЮСШ</t>
  </si>
  <si>
    <t>4.27.Приобретени телескопического пандуса в спортивный объект МБУ ДО ДЮСШ</t>
  </si>
  <si>
    <t>6.2.Приобретение мобильного подъёмника для спуска на воду инвалидов (маломобильный лифт для бассейна)</t>
  </si>
  <si>
    <t>6.3.Адаптация входа (замена дверных проемов, лестницы,перил), установка системы вызова персонала, установка пандуса, размещение знаков, выполненных азбукой Брайля</t>
  </si>
  <si>
    <t>Администрация муниципального образования "Холмский городской округ" (МКУ "Служба единого заказчика"</t>
  </si>
  <si>
    <t>6.4.Адаптация нежилого помещения в многоквартирном доме по адресу г. Холмск, улица Советская, 76</t>
  </si>
  <si>
    <t>1.38. Приобретение специальных систем с регулирующей рабочей поверхностью для детей с нарушением опорно-двигательного аппарата в МАОУ СОШ № 1 г. Холмска</t>
  </si>
  <si>
    <t>6.2. Приобретение мобильного подъёмника для спуска на воду инвалидов (маломобильный лифт для бассейна)</t>
  </si>
  <si>
    <t>5.2. Переустройство и перепланировка кв.9, ул. Огородная 4, с. Костромское</t>
  </si>
  <si>
    <t>Перенести это мероприятие на 5.2! Сейчас стоит на 6.5.</t>
  </si>
  <si>
    <t>6.5. Приобретение тренажеров для быссейна</t>
  </si>
  <si>
    <t>6.6. Устройство пандуса к зданию ГКУ "Центр социальной поддержки Сахалинской области" по адресу: г. Холмск, ул. Победы, 16</t>
  </si>
  <si>
    <t xml:space="preserve">1.80. Поставка оборудования для укомплектования санузла МАОУ СОШ № 1 </t>
  </si>
  <si>
    <t>1.82. Поставка визуально-аккустического табло в ОКУ г. Холмска</t>
  </si>
  <si>
    <t>1.83. Поставка визуально-аккустического табло в МАОУ СОШ №1 г. Холмска</t>
  </si>
  <si>
    <t>1.84. Поставка пандусов в МАОУ СОШ № 1 г. Холмска</t>
  </si>
  <si>
    <t xml:space="preserve">1.81. Поставка усилителя сигнала системы вызова в МАОУ СОШ № 1 г. Холмска </t>
  </si>
  <si>
    <t>1.79. Поставка оборудования для укомплектования санузла ОКУ г. Холмска</t>
  </si>
  <si>
    <t xml:space="preserve">1.80.Поставка оборудования для укомплектования санузла МАОУ СОШ № 1 </t>
  </si>
  <si>
    <t>6.5.  Приобретение тренажеров для быссейна</t>
  </si>
  <si>
    <r>
      <t xml:space="preserve">(с изменениями, внесенными постановлением администрации муниципального образования "Холмский городской округ" </t>
    </r>
    <r>
      <rPr>
        <b/>
        <i/>
        <u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)</t>
    </r>
  </si>
  <si>
    <t>6.7. Устройство пандуса к зданию ГКУ "Центр социальной поддержки Сахалинской области" по адресу: г. Холмск, ул. Победы, 16</t>
  </si>
  <si>
    <t>6.6. Разработка проектной документации  по объекту: "Устройство пандуса к зданию ГКУ "Центр социальной поддержки Сахалинской области" по адресу: г. Холмск, ул. Победы,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</si>
</sst>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0.5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/>
    <xf numFmtId="0" fontId="7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wrapText="1"/>
    </xf>
    <xf numFmtId="0" fontId="1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0" fillId="0" borderId="0" xfId="0" applyFont="1" applyFill="1"/>
    <xf numFmtId="0" fontId="2" fillId="0" borderId="5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2" borderId="0" xfId="0" applyFont="1" applyFill="1"/>
    <xf numFmtId="0" fontId="2" fillId="2" borderId="5" xfId="0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" fontId="2" fillId="2" borderId="4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top" wrapText="1"/>
    </xf>
    <xf numFmtId="0" fontId="0" fillId="0" borderId="4" xfId="0" applyBorder="1"/>
    <xf numFmtId="0" fontId="9" fillId="0" borderId="4" xfId="0" applyFont="1" applyBorder="1"/>
    <xf numFmtId="0" fontId="2" fillId="0" borderId="4" xfId="0" applyFont="1" applyBorder="1" applyAlignment="1">
      <alignment horizontal="center"/>
    </xf>
    <xf numFmtId="0" fontId="2" fillId="3" borderId="4" xfId="0" applyFont="1" applyFill="1" applyBorder="1" applyAlignment="1">
      <alignment horizontal="left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1" fontId="2" fillId="3" borderId="4" xfId="0" applyNumberFormat="1" applyFont="1" applyFill="1" applyBorder="1" applyAlignment="1">
      <alignment horizontal="center" vertical="center" wrapText="1"/>
    </xf>
    <xf numFmtId="0" fontId="8" fillId="0" borderId="0" xfId="0" applyFont="1"/>
    <xf numFmtId="164" fontId="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2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wrapText="1"/>
    </xf>
    <xf numFmtId="0" fontId="2" fillId="0" borderId="4" xfId="0" applyFont="1" applyBorder="1" applyAlignment="1">
      <alignment horizont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top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2" fillId="3" borderId="5" xfId="0" applyNumberFormat="1" applyFont="1" applyFill="1" applyBorder="1" applyAlignment="1">
      <alignment horizontal="left" vertical="center" wrapText="1"/>
    </xf>
    <xf numFmtId="0" fontId="2" fillId="3" borderId="7" xfId="0" applyNumberFormat="1" applyFont="1" applyFill="1" applyBorder="1" applyAlignment="1">
      <alignment horizontal="left" vertical="center" wrapText="1"/>
    </xf>
    <xf numFmtId="0" fontId="2" fillId="3" borderId="6" xfId="0" applyNumberFormat="1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6"/>
  <sheetViews>
    <sheetView tabSelected="1" workbookViewId="0">
      <pane xSplit="2" ySplit="13" topLeftCell="C14" activePane="bottomRight" state="frozen"/>
      <selection pane="topRight" activeCell="C1" sqref="C1"/>
      <selection pane="bottomLeft" activeCell="A14" sqref="A14"/>
      <selection pane="bottomRight" activeCell="H31" sqref="H31"/>
    </sheetView>
  </sheetViews>
  <sheetFormatPr defaultRowHeight="15" x14ac:dyDescent="0.25"/>
  <cols>
    <col min="1" max="1" width="37" style="4" customWidth="1"/>
    <col min="2" max="2" width="26" style="3" customWidth="1"/>
    <col min="3" max="3" width="12.28515625" style="3" customWidth="1"/>
    <col min="4" max="4" width="12.7109375" style="34" customWidth="1"/>
    <col min="5" max="5" width="9.85546875" style="19" bestFit="1" customWidth="1"/>
    <col min="6" max="6" width="9.28515625" style="19" bestFit="1" customWidth="1"/>
    <col min="7" max="7" width="10.7109375" style="19" customWidth="1"/>
    <col min="8" max="9" width="9.140625" style="34"/>
    <col min="10" max="10" width="11.85546875" style="34" customWidth="1"/>
  </cols>
  <sheetData>
    <row r="1" spans="1:10" ht="15.75" x14ac:dyDescent="0.25">
      <c r="A1" s="109" t="s">
        <v>183</v>
      </c>
      <c r="B1" s="109"/>
      <c r="C1" s="109"/>
      <c r="D1" s="109"/>
      <c r="E1" s="109"/>
      <c r="F1" s="109"/>
      <c r="G1" s="109"/>
      <c r="H1" s="109"/>
      <c r="I1" s="109"/>
      <c r="J1" s="109"/>
    </row>
    <row r="2" spans="1:10" ht="15.75" x14ac:dyDescent="0.25">
      <c r="A2" s="109" t="s">
        <v>146</v>
      </c>
      <c r="B2" s="109"/>
      <c r="C2" s="109"/>
      <c r="D2" s="109"/>
      <c r="E2" s="109"/>
      <c r="F2" s="109"/>
      <c r="G2" s="109"/>
      <c r="H2" s="109"/>
      <c r="I2" s="109"/>
      <c r="J2" s="109"/>
    </row>
    <row r="3" spans="1:10" ht="15.75" x14ac:dyDescent="0.25">
      <c r="A3" s="109" t="s">
        <v>148</v>
      </c>
      <c r="B3" s="109"/>
      <c r="C3" s="109"/>
      <c r="D3" s="109"/>
      <c r="E3" s="109"/>
      <c r="F3" s="109"/>
      <c r="G3" s="109"/>
      <c r="H3" s="109"/>
      <c r="I3" s="109"/>
      <c r="J3" s="109"/>
    </row>
    <row r="4" spans="1:10" ht="15.75" x14ac:dyDescent="0.25">
      <c r="A4" s="109" t="s">
        <v>144</v>
      </c>
      <c r="B4" s="109"/>
      <c r="C4" s="109"/>
      <c r="D4" s="109"/>
      <c r="E4" s="109"/>
      <c r="F4" s="109"/>
      <c r="G4" s="109"/>
      <c r="H4" s="109"/>
      <c r="I4" s="109"/>
      <c r="J4" s="109"/>
    </row>
    <row r="5" spans="1:10" ht="15.75" x14ac:dyDescent="0.25">
      <c r="A5" s="109" t="s">
        <v>145</v>
      </c>
      <c r="B5" s="109"/>
      <c r="C5" s="109"/>
      <c r="D5" s="109"/>
      <c r="E5" s="109"/>
      <c r="F5" s="109"/>
      <c r="G5" s="109"/>
      <c r="H5" s="109"/>
      <c r="I5" s="109"/>
      <c r="J5" s="109"/>
    </row>
    <row r="6" spans="1:10" ht="15.75" x14ac:dyDescent="0.25">
      <c r="A6" s="17"/>
      <c r="B6" s="17"/>
      <c r="C6" s="17"/>
      <c r="D6" s="110" t="s">
        <v>185</v>
      </c>
      <c r="E6" s="110"/>
      <c r="F6" s="110"/>
      <c r="G6" s="110"/>
      <c r="H6" s="110"/>
      <c r="I6" s="110"/>
      <c r="J6" s="110"/>
    </row>
    <row r="7" spans="1:10" ht="15.75" x14ac:dyDescent="0.25">
      <c r="A7" s="17"/>
      <c r="B7" s="17"/>
      <c r="C7" s="17"/>
      <c r="D7" s="61"/>
      <c r="E7" s="18"/>
      <c r="F7" s="18"/>
      <c r="G7" s="18"/>
      <c r="H7" s="61"/>
      <c r="I7" s="61"/>
      <c r="J7" s="61"/>
    </row>
    <row r="8" spans="1:10" ht="15.75" x14ac:dyDescent="0.25">
      <c r="A8" s="1"/>
      <c r="D8" s="19"/>
      <c r="H8" s="19"/>
      <c r="I8" s="19"/>
      <c r="J8" s="19"/>
    </row>
    <row r="9" spans="1:10" ht="15.75" x14ac:dyDescent="0.25">
      <c r="A9" s="111" t="s">
        <v>0</v>
      </c>
      <c r="B9" s="111"/>
      <c r="C9" s="111"/>
      <c r="D9" s="111"/>
      <c r="E9" s="111"/>
      <c r="F9" s="111"/>
      <c r="G9" s="111"/>
      <c r="H9" s="111"/>
      <c r="I9" s="111"/>
      <c r="J9" s="111"/>
    </row>
    <row r="10" spans="1:10" ht="15.75" x14ac:dyDescent="0.25">
      <c r="A10" s="2" t="s">
        <v>211</v>
      </c>
      <c r="D10" s="19"/>
      <c r="H10" s="19"/>
      <c r="I10" s="19"/>
      <c r="J10" s="19"/>
    </row>
    <row r="11" spans="1:10" ht="15.75" x14ac:dyDescent="0.25">
      <c r="A11" s="2"/>
      <c r="D11" s="19"/>
      <c r="H11" s="19"/>
      <c r="I11" s="19"/>
      <c r="J11" s="19"/>
    </row>
    <row r="12" spans="1:10" ht="15.75" x14ac:dyDescent="0.25">
      <c r="A12" s="78" t="s">
        <v>1</v>
      </c>
      <c r="B12" s="86" t="s">
        <v>2</v>
      </c>
      <c r="C12" s="86" t="s">
        <v>3</v>
      </c>
      <c r="D12" s="102" t="s">
        <v>4</v>
      </c>
      <c r="E12" s="102"/>
      <c r="F12" s="102"/>
      <c r="G12" s="102"/>
      <c r="H12" s="102"/>
      <c r="I12" s="102"/>
      <c r="J12" s="102"/>
    </row>
    <row r="13" spans="1:10" ht="63" x14ac:dyDescent="0.25">
      <c r="A13" s="78"/>
      <c r="B13" s="86"/>
      <c r="C13" s="86"/>
      <c r="D13" s="35" t="s">
        <v>138</v>
      </c>
      <c r="E13" s="22">
        <v>2015</v>
      </c>
      <c r="F13" s="20">
        <v>2016</v>
      </c>
      <c r="G13" s="22">
        <v>2017</v>
      </c>
      <c r="H13" s="37">
        <v>2018</v>
      </c>
      <c r="I13" s="37">
        <v>2019</v>
      </c>
      <c r="J13" s="37">
        <v>2020</v>
      </c>
    </row>
    <row r="14" spans="1:10" ht="15.75" x14ac:dyDescent="0.25">
      <c r="A14" s="93" t="s">
        <v>137</v>
      </c>
      <c r="B14" s="71" t="s">
        <v>5</v>
      </c>
      <c r="C14" s="11" t="s">
        <v>6</v>
      </c>
      <c r="D14" s="36">
        <f>SUM(E14:J14)</f>
        <v>43290.1</v>
      </c>
      <c r="E14" s="22">
        <f>E15+E16</f>
        <v>5886.3</v>
      </c>
      <c r="F14" s="22">
        <f t="shared" ref="F14" si="0">F15+F16</f>
        <v>12632</v>
      </c>
      <c r="G14" s="60">
        <f>G15+G16</f>
        <v>11880.9</v>
      </c>
      <c r="H14" s="36">
        <f>H15+H16</f>
        <v>4400.8999999999996</v>
      </c>
      <c r="I14" s="36">
        <f t="shared" ref="I14" si="1">I15+I16</f>
        <v>4365.2</v>
      </c>
      <c r="J14" s="37">
        <f t="shared" ref="J14" si="2">J15+J16</f>
        <v>4124.8</v>
      </c>
    </row>
    <row r="15" spans="1:10" ht="47.25" x14ac:dyDescent="0.25">
      <c r="A15" s="94"/>
      <c r="B15" s="71"/>
      <c r="C15" s="11" t="s">
        <v>7</v>
      </c>
      <c r="D15" s="36">
        <f t="shared" ref="D15:D34" si="3">SUM(E15:J15)</f>
        <v>39523.200000000004</v>
      </c>
      <c r="E15" s="23">
        <f>E18+E21+E24+E26+E29+E32</f>
        <v>5537</v>
      </c>
      <c r="F15" s="23">
        <f t="shared" ref="F15:J15" si="4">F18+F21+F24+F26+F29+F32</f>
        <v>12385.4</v>
      </c>
      <c r="G15" s="23">
        <f t="shared" si="4"/>
        <v>9482.6</v>
      </c>
      <c r="H15" s="40">
        <f t="shared" si="4"/>
        <v>4039.4</v>
      </c>
      <c r="I15" s="40">
        <f t="shared" si="4"/>
        <v>4039.4</v>
      </c>
      <c r="J15" s="40">
        <f t="shared" si="4"/>
        <v>4039.4</v>
      </c>
    </row>
    <row r="16" spans="1:10" ht="31.5" x14ac:dyDescent="0.25">
      <c r="A16" s="95"/>
      <c r="B16" s="71"/>
      <c r="C16" s="11" t="s">
        <v>8</v>
      </c>
      <c r="D16" s="36">
        <f t="shared" si="3"/>
        <v>3766.9</v>
      </c>
      <c r="E16" s="23">
        <f>E19+E22+E27+E30+E33</f>
        <v>349.29999999999995</v>
      </c>
      <c r="F16" s="23">
        <f t="shared" ref="F16:J16" si="5">F19+F22+F27+F30+F33</f>
        <v>246.59999999999997</v>
      </c>
      <c r="G16" s="23">
        <f t="shared" si="5"/>
        <v>2398.2999999999997</v>
      </c>
      <c r="H16" s="40">
        <f t="shared" si="5"/>
        <v>361.5</v>
      </c>
      <c r="I16" s="40">
        <f t="shared" si="5"/>
        <v>325.8</v>
      </c>
      <c r="J16" s="40">
        <f t="shared" si="5"/>
        <v>85.4</v>
      </c>
    </row>
    <row r="17" spans="1:10" ht="15.75" x14ac:dyDescent="0.25">
      <c r="A17" s="78"/>
      <c r="B17" s="79" t="s">
        <v>139</v>
      </c>
      <c r="C17" s="11" t="s">
        <v>9</v>
      </c>
      <c r="D17" s="36">
        <f t="shared" si="3"/>
        <v>5494.8</v>
      </c>
      <c r="E17" s="22">
        <f>E18+E19</f>
        <v>27.7</v>
      </c>
      <c r="F17" s="22">
        <f t="shared" ref="F17:G17" si="6">F18+F19</f>
        <v>339.6</v>
      </c>
      <c r="G17" s="22">
        <f t="shared" si="6"/>
        <v>2823.7</v>
      </c>
      <c r="H17" s="37">
        <f>H18+H19</f>
        <v>1493.8</v>
      </c>
      <c r="I17" s="37">
        <f t="shared" ref="I17:J17" si="7">I18+I19</f>
        <v>810</v>
      </c>
      <c r="J17" s="37">
        <f t="shared" si="7"/>
        <v>0</v>
      </c>
    </row>
    <row r="18" spans="1:10" ht="47.25" x14ac:dyDescent="0.25">
      <c r="A18" s="78"/>
      <c r="B18" s="80"/>
      <c r="C18" s="11" t="s">
        <v>7</v>
      </c>
      <c r="D18" s="36">
        <f t="shared" si="3"/>
        <v>4233.7</v>
      </c>
      <c r="E18" s="22">
        <f>E35</f>
        <v>0</v>
      </c>
      <c r="F18" s="22">
        <f t="shared" ref="F18:J19" si="8">F35</f>
        <v>269.8</v>
      </c>
      <c r="G18" s="22">
        <f t="shared" si="8"/>
        <v>1740</v>
      </c>
      <c r="H18" s="37">
        <f t="shared" si="8"/>
        <v>1422.1</v>
      </c>
      <c r="I18" s="37">
        <f t="shared" si="8"/>
        <v>801.8</v>
      </c>
      <c r="J18" s="37">
        <f t="shared" si="8"/>
        <v>0</v>
      </c>
    </row>
    <row r="19" spans="1:10" ht="31.5" x14ac:dyDescent="0.25">
      <c r="A19" s="78"/>
      <c r="B19" s="81"/>
      <c r="C19" s="11" t="s">
        <v>8</v>
      </c>
      <c r="D19" s="36">
        <f t="shared" si="3"/>
        <v>1261.1000000000001</v>
      </c>
      <c r="E19" s="22">
        <f>E36</f>
        <v>27.7</v>
      </c>
      <c r="F19" s="22">
        <f t="shared" si="8"/>
        <v>69.8</v>
      </c>
      <c r="G19" s="22">
        <f t="shared" si="8"/>
        <v>1083.7</v>
      </c>
      <c r="H19" s="37">
        <f t="shared" si="8"/>
        <v>71.699999999999989</v>
      </c>
      <c r="I19" s="37">
        <f t="shared" si="8"/>
        <v>8.1999999999999993</v>
      </c>
      <c r="J19" s="37">
        <f t="shared" si="8"/>
        <v>0</v>
      </c>
    </row>
    <row r="20" spans="1:10" ht="22.5" customHeight="1" x14ac:dyDescent="0.25">
      <c r="A20" s="78"/>
      <c r="B20" s="79" t="s">
        <v>153</v>
      </c>
      <c r="C20" s="11" t="s">
        <v>9</v>
      </c>
      <c r="D20" s="36">
        <f t="shared" si="3"/>
        <v>6060.5</v>
      </c>
      <c r="E20" s="22">
        <f>E21+E22</f>
        <v>298</v>
      </c>
      <c r="F20" s="22">
        <f t="shared" ref="F20" si="9">F21+F22</f>
        <v>161.29999999999998</v>
      </c>
      <c r="G20" s="22">
        <f t="shared" ref="G20" si="10">G21+G22</f>
        <v>3281.0000000000005</v>
      </c>
      <c r="H20" s="37">
        <f>H21+H22</f>
        <v>140.19999999999999</v>
      </c>
      <c r="I20" s="37">
        <f t="shared" ref="I20" si="11">I21+I22</f>
        <v>2180</v>
      </c>
      <c r="J20" s="37">
        <f t="shared" ref="J20" si="12">J21+J22</f>
        <v>0</v>
      </c>
    </row>
    <row r="21" spans="1:10" ht="29.25" customHeight="1" x14ac:dyDescent="0.25">
      <c r="A21" s="78"/>
      <c r="B21" s="80"/>
      <c r="C21" s="11" t="s">
        <v>7</v>
      </c>
      <c r="D21" s="36">
        <f t="shared" si="3"/>
        <v>5262.6</v>
      </c>
      <c r="E21" s="22">
        <f>E293</f>
        <v>0</v>
      </c>
      <c r="F21" s="22">
        <f t="shared" ref="F21:J22" si="13">F293</f>
        <v>0</v>
      </c>
      <c r="G21" s="22">
        <f t="shared" si="13"/>
        <v>3104.6000000000004</v>
      </c>
      <c r="H21" s="37">
        <f t="shared" si="13"/>
        <v>0</v>
      </c>
      <c r="I21" s="37">
        <f t="shared" si="13"/>
        <v>2158</v>
      </c>
      <c r="J21" s="37">
        <f t="shared" si="13"/>
        <v>0</v>
      </c>
    </row>
    <row r="22" spans="1:10" ht="40.5" customHeight="1" x14ac:dyDescent="0.25">
      <c r="A22" s="78"/>
      <c r="B22" s="80"/>
      <c r="C22" s="11" t="s">
        <v>8</v>
      </c>
      <c r="D22" s="36">
        <f t="shared" si="3"/>
        <v>797.89999999999986</v>
      </c>
      <c r="E22" s="22">
        <f>E294</f>
        <v>298</v>
      </c>
      <c r="F22" s="22">
        <f t="shared" si="13"/>
        <v>161.29999999999998</v>
      </c>
      <c r="G22" s="22">
        <f t="shared" si="13"/>
        <v>176.39999999999998</v>
      </c>
      <c r="H22" s="37">
        <f t="shared" si="13"/>
        <v>140.19999999999999</v>
      </c>
      <c r="I22" s="37">
        <f t="shared" si="13"/>
        <v>22</v>
      </c>
      <c r="J22" s="37">
        <f t="shared" si="13"/>
        <v>0</v>
      </c>
    </row>
    <row r="23" spans="1:10" ht="28.5" customHeight="1" x14ac:dyDescent="0.25">
      <c r="A23" s="78"/>
      <c r="B23" s="71" t="s">
        <v>81</v>
      </c>
      <c r="C23" s="11" t="s">
        <v>9</v>
      </c>
      <c r="D23" s="36">
        <f t="shared" si="3"/>
        <v>15772.900000000001</v>
      </c>
      <c r="E23" s="22">
        <f>E24</f>
        <v>3657.3</v>
      </c>
      <c r="F23" s="22">
        <f>F24</f>
        <v>12115.6</v>
      </c>
      <c r="G23" s="22">
        <f>G24</f>
        <v>0</v>
      </c>
      <c r="H23" s="37">
        <f>H24</f>
        <v>0</v>
      </c>
      <c r="I23" s="37">
        <f t="shared" ref="I23:J23" si="14">I24</f>
        <v>0</v>
      </c>
      <c r="J23" s="37">
        <f t="shared" si="14"/>
        <v>0</v>
      </c>
    </row>
    <row r="24" spans="1:10" ht="88.5" customHeight="1" x14ac:dyDescent="0.25">
      <c r="A24" s="78"/>
      <c r="B24" s="71"/>
      <c r="C24" s="11" t="s">
        <v>7</v>
      </c>
      <c r="D24" s="36">
        <f t="shared" si="3"/>
        <v>15772.900000000001</v>
      </c>
      <c r="E24" s="22">
        <f>E354</f>
        <v>3657.3</v>
      </c>
      <c r="F24" s="22">
        <f t="shared" ref="F24:J24" si="15">F354</f>
        <v>12115.6</v>
      </c>
      <c r="G24" s="22">
        <f t="shared" si="15"/>
        <v>0</v>
      </c>
      <c r="H24" s="37">
        <f t="shared" si="15"/>
        <v>0</v>
      </c>
      <c r="I24" s="37">
        <f t="shared" si="15"/>
        <v>0</v>
      </c>
      <c r="J24" s="37">
        <f t="shared" si="15"/>
        <v>0</v>
      </c>
    </row>
    <row r="25" spans="1:10" ht="21.75" customHeight="1" x14ac:dyDescent="0.25">
      <c r="A25" s="78"/>
      <c r="B25" s="79" t="s">
        <v>159</v>
      </c>
      <c r="C25" s="11" t="s">
        <v>9</v>
      </c>
      <c r="D25" s="36">
        <f t="shared" si="3"/>
        <v>7144.5</v>
      </c>
      <c r="E25" s="22">
        <f>E26+E27</f>
        <v>1899.4000000000003</v>
      </c>
      <c r="F25" s="22">
        <f t="shared" ref="F25" si="16">F26+F27</f>
        <v>9.7000000000000011</v>
      </c>
      <c r="G25" s="22">
        <f t="shared" ref="G25" si="17">G26+G27</f>
        <v>3836.4</v>
      </c>
      <c r="H25" s="37">
        <f>H26+H27</f>
        <v>776.19999999999993</v>
      </c>
      <c r="I25" s="37">
        <f t="shared" ref="I25" si="18">I26+I27</f>
        <v>622.79999999999995</v>
      </c>
      <c r="J25" s="37">
        <f t="shared" ref="J25" si="19">J26+J27</f>
        <v>0</v>
      </c>
    </row>
    <row r="26" spans="1:10" ht="47.25" x14ac:dyDescent="0.25">
      <c r="A26" s="78"/>
      <c r="B26" s="80"/>
      <c r="C26" s="11" t="s">
        <v>7</v>
      </c>
      <c r="D26" s="36">
        <f t="shared" si="3"/>
        <v>7055.2</v>
      </c>
      <c r="E26" s="22">
        <f>E409</f>
        <v>1879.7000000000003</v>
      </c>
      <c r="F26" s="22">
        <f t="shared" ref="F26:G27" si="20">F409</f>
        <v>0</v>
      </c>
      <c r="G26" s="22">
        <f t="shared" si="20"/>
        <v>3790.6</v>
      </c>
      <c r="H26" s="36">
        <f>H409+H510+H519</f>
        <v>768.4</v>
      </c>
      <c r="I26" s="36">
        <f t="shared" ref="I26:J26" si="21">I409+I510</f>
        <v>616.5</v>
      </c>
      <c r="J26" s="36">
        <f t="shared" si="21"/>
        <v>0</v>
      </c>
    </row>
    <row r="27" spans="1:10" ht="54.75" customHeight="1" x14ac:dyDescent="0.25">
      <c r="A27" s="78"/>
      <c r="B27" s="81"/>
      <c r="C27" s="11" t="s">
        <v>8</v>
      </c>
      <c r="D27" s="36">
        <f t="shared" si="3"/>
        <v>89.300000000000011</v>
      </c>
      <c r="E27" s="22">
        <f>E410</f>
        <v>19.700000000000003</v>
      </c>
      <c r="F27" s="22">
        <f t="shared" si="20"/>
        <v>9.7000000000000011</v>
      </c>
      <c r="G27" s="22">
        <f t="shared" si="20"/>
        <v>45.800000000000004</v>
      </c>
      <c r="H27" s="36">
        <f>H410+H511+H520</f>
        <v>7.8</v>
      </c>
      <c r="I27" s="36">
        <f t="shared" ref="I27:J27" si="22">I410+I511</f>
        <v>6.3</v>
      </c>
      <c r="J27" s="36">
        <f t="shared" si="22"/>
        <v>0</v>
      </c>
    </row>
    <row r="28" spans="1:10" ht="15.75" x14ac:dyDescent="0.25">
      <c r="A28" s="79"/>
      <c r="B28" s="79" t="s">
        <v>172</v>
      </c>
      <c r="C28" s="11" t="s">
        <v>9</v>
      </c>
      <c r="D28" s="36">
        <f t="shared" si="3"/>
        <v>7199.3</v>
      </c>
      <c r="E28" s="22">
        <f>E29+E30</f>
        <v>0</v>
      </c>
      <c r="F28" s="22">
        <f t="shared" ref="F28" si="23">F29+F30</f>
        <v>0</v>
      </c>
      <c r="G28" s="22">
        <f t="shared" ref="G28" si="24">G29+G30</f>
        <v>1083.8</v>
      </c>
      <c r="H28" s="37">
        <f>H29+H30</f>
        <v>1990.7</v>
      </c>
      <c r="I28" s="37">
        <f t="shared" ref="I28" si="25">I29+I30</f>
        <v>0</v>
      </c>
      <c r="J28" s="37">
        <f t="shared" ref="J28" si="26">J29+J30</f>
        <v>4124.8</v>
      </c>
    </row>
    <row r="29" spans="1:10" ht="47.25" x14ac:dyDescent="0.25">
      <c r="A29" s="80"/>
      <c r="B29" s="80"/>
      <c r="C29" s="11" t="s">
        <v>7</v>
      </c>
      <c r="D29" s="36">
        <f t="shared" si="3"/>
        <v>5888.3</v>
      </c>
      <c r="E29" s="24">
        <f>E513+E516</f>
        <v>0</v>
      </c>
      <c r="F29" s="24">
        <f t="shared" ref="F29:J30" si="27">F513+F516</f>
        <v>0</v>
      </c>
      <c r="G29" s="27">
        <f t="shared" si="27"/>
        <v>0</v>
      </c>
      <c r="H29" s="36">
        <f>H513+H516+H525</f>
        <v>1848.9</v>
      </c>
      <c r="I29" s="36">
        <f t="shared" si="27"/>
        <v>0</v>
      </c>
      <c r="J29" s="36">
        <f t="shared" si="27"/>
        <v>4039.4</v>
      </c>
    </row>
    <row r="30" spans="1:10" ht="31.5" x14ac:dyDescent="0.25">
      <c r="A30" s="81"/>
      <c r="B30" s="81"/>
      <c r="C30" s="11" t="s">
        <v>8</v>
      </c>
      <c r="D30" s="36">
        <f t="shared" si="3"/>
        <v>1311</v>
      </c>
      <c r="E30" s="24">
        <f>E514+E517</f>
        <v>0</v>
      </c>
      <c r="F30" s="24">
        <f t="shared" si="27"/>
        <v>0</v>
      </c>
      <c r="G30" s="27">
        <v>1083.8</v>
      </c>
      <c r="H30" s="36">
        <f>H514+H517+H526+H523</f>
        <v>141.79999999999998</v>
      </c>
      <c r="I30" s="36">
        <f t="shared" si="27"/>
        <v>0</v>
      </c>
      <c r="J30" s="36">
        <f t="shared" si="27"/>
        <v>85.4</v>
      </c>
    </row>
    <row r="31" spans="1:10" ht="15.75" x14ac:dyDescent="0.25">
      <c r="A31" s="78"/>
      <c r="B31" s="79" t="s">
        <v>140</v>
      </c>
      <c r="C31" s="11" t="s">
        <v>9</v>
      </c>
      <c r="D31" s="36">
        <f t="shared" si="3"/>
        <v>1618.1000000000001</v>
      </c>
      <c r="E31" s="22">
        <f>E32+E33</f>
        <v>3.9</v>
      </c>
      <c r="F31" s="22">
        <f t="shared" ref="F31" si="28">F32+F33</f>
        <v>5.8</v>
      </c>
      <c r="G31" s="22">
        <f t="shared" ref="G31" si="29">G32+G33</f>
        <v>856</v>
      </c>
      <c r="H31" s="37">
        <f>H32+H33</f>
        <v>0</v>
      </c>
      <c r="I31" s="37">
        <f t="shared" ref="I31" si="30">I32+I33</f>
        <v>752.40000000000009</v>
      </c>
      <c r="J31" s="37">
        <f t="shared" ref="J31" si="31">J32+J33</f>
        <v>0</v>
      </c>
    </row>
    <row r="32" spans="1:10" ht="47.25" x14ac:dyDescent="0.25">
      <c r="A32" s="78"/>
      <c r="B32" s="80"/>
      <c r="C32" s="11" t="s">
        <v>7</v>
      </c>
      <c r="D32" s="36">
        <f t="shared" si="3"/>
        <v>1310.5</v>
      </c>
      <c r="E32" s="24">
        <f t="shared" ref="E32:J33" si="32">E494+E507</f>
        <v>0</v>
      </c>
      <c r="F32" s="24">
        <f t="shared" si="32"/>
        <v>0</v>
      </c>
      <c r="G32" s="21">
        <f t="shared" si="32"/>
        <v>847.4</v>
      </c>
      <c r="H32" s="41">
        <f t="shared" si="32"/>
        <v>0</v>
      </c>
      <c r="I32" s="36">
        <f t="shared" si="32"/>
        <v>463.1</v>
      </c>
      <c r="J32" s="41">
        <f t="shared" si="32"/>
        <v>0</v>
      </c>
    </row>
    <row r="33" spans="1:10" ht="31.5" x14ac:dyDescent="0.25">
      <c r="A33" s="78"/>
      <c r="B33" s="81"/>
      <c r="C33" s="11" t="s">
        <v>8</v>
      </c>
      <c r="D33" s="36">
        <f t="shared" si="3"/>
        <v>307.60000000000002</v>
      </c>
      <c r="E33" s="21">
        <f t="shared" si="32"/>
        <v>3.9</v>
      </c>
      <c r="F33" s="21">
        <f t="shared" si="32"/>
        <v>5.8</v>
      </c>
      <c r="G33" s="21">
        <f>G508</f>
        <v>8.6</v>
      </c>
      <c r="H33" s="41">
        <f t="shared" si="32"/>
        <v>0</v>
      </c>
      <c r="I33" s="36">
        <f t="shared" si="32"/>
        <v>289.3</v>
      </c>
      <c r="J33" s="41">
        <f t="shared" si="32"/>
        <v>0</v>
      </c>
    </row>
    <row r="34" spans="1:10" ht="15.75" x14ac:dyDescent="0.25">
      <c r="A34" s="78" t="s">
        <v>10</v>
      </c>
      <c r="B34" s="71" t="s">
        <v>11</v>
      </c>
      <c r="C34" s="11" t="s">
        <v>9</v>
      </c>
      <c r="D34" s="36">
        <f t="shared" si="3"/>
        <v>5494.8</v>
      </c>
      <c r="E34" s="22">
        <f>E35+E36</f>
        <v>27.7</v>
      </c>
      <c r="F34" s="22">
        <f t="shared" ref="F34:G34" si="33">F35+F36</f>
        <v>339.6</v>
      </c>
      <c r="G34" s="22">
        <f t="shared" si="33"/>
        <v>2823.7</v>
      </c>
      <c r="H34" s="37">
        <f>H35+H36</f>
        <v>1493.8</v>
      </c>
      <c r="I34" s="37">
        <f t="shared" ref="I34:J34" si="34">I35+I36</f>
        <v>810</v>
      </c>
      <c r="J34" s="37">
        <f t="shared" si="34"/>
        <v>0</v>
      </c>
    </row>
    <row r="35" spans="1:10" ht="29.25" customHeight="1" x14ac:dyDescent="0.25">
      <c r="A35" s="78"/>
      <c r="B35" s="71"/>
      <c r="C35" s="11" t="s">
        <v>7</v>
      </c>
      <c r="D35" s="36">
        <f>SUM(E35:J35)</f>
        <v>4233.7</v>
      </c>
      <c r="E35" s="22">
        <f t="shared" ref="E35:F35" si="35">E38+E41+E47+E44+E50+E53+E56+E59+E62+E65+E68+E71+E74+E77+E80+E83+E86+E89+E92+E95++E101+E104+E107+E110+E113+E116+E119+E122+E125+E128+E131+E134+E137+E140+E146+E143+E149+E152+E155+E158+E161+E165+E168+E171+E174+E177+E180+E183+E187+E190+E193+E196+E199+E202+E205+E208+E211+E214+E217+E220+E223+E226+E229+E232+E235+E238+E241+E244+E247+E250+E253+E256+E259+E262+E265+E268+E271+E98</f>
        <v>0</v>
      </c>
      <c r="F35" s="22">
        <f t="shared" si="35"/>
        <v>269.8</v>
      </c>
      <c r="G35" s="22">
        <f>G38+G41+G47+G44+G50+G53+G56+G59+G62+G65+G68+G71+G74+G77+G80+G83+G86+G89+G92+G95++G101+G104+G107+G110+G113+G116+G119+G122+G125+G128+G131+G134+G137+G140+G146+G143+G149+G152+G155+G158+G161+G165+G168+G171+G174+G177+G180+G183+G187+G190+G193+G196+G199+G202+G205+G208+G211+G214+G217+G220+G223+G226+G229+G232+G235+G238+G241+G244+G247+G250+G253+G256+G259+G262+G265+G268+G271+G98</f>
        <v>1740</v>
      </c>
      <c r="H35" s="37">
        <f>H38+H41+H47+H44+H50+H53+H56+H59+H62+H65+H68+H71+H74+H77+H80+H83+H86+H89+H92+H95++H101+H104+H107+H110+H113+H116+H119+H122+H125+H128+H131+H134+H137+H140+H146+H143+H149+H152+H155+H158+H161+H165+H168+H171+H174+H177+H180+H183+H187+H190+H193+H196+H199+H202+H205+H208+H211+H214+H217+H220+H223+H226+H229+H232+H235+H238+H241+H244+H247+H250+H253+H256+H259+H262+H265+H268+H271+H98+H274+H277+H280+H283+H286+H289</f>
        <v>1422.1</v>
      </c>
      <c r="I35" s="37">
        <f t="shared" ref="I35:J35" si="36">I38+I41+I47+I44+I50+I53+I56+I59+I62+I65+I68+I71+I74+I77+I80+I83+I86+I89+I92+I95++I101+I104+I107+I110+I113+I116+I119+I122+I125+I128+I131+I134+I137+I140+I146+I143+I149+I152+I155+I158+I161+I165+I168+I171+I174+I177+I180+I183+I187+I190+I193+I196+I199+I202+I205+I208+I211+I214+I217+I220+I223+I226+I229+I232+I235+I238+I241+I244+I247+I250+I253+I256+I259+I262+I265+I268+I271+I98</f>
        <v>801.8</v>
      </c>
      <c r="J35" s="37">
        <f t="shared" si="36"/>
        <v>0</v>
      </c>
    </row>
    <row r="36" spans="1:10" ht="33.75" customHeight="1" x14ac:dyDescent="0.25">
      <c r="A36" s="78"/>
      <c r="B36" s="71"/>
      <c r="C36" s="11" t="s">
        <v>8</v>
      </c>
      <c r="D36" s="36">
        <f>SUM(E36:J36)</f>
        <v>1261.1000000000001</v>
      </c>
      <c r="E36" s="22">
        <f t="shared" ref="E36:F36" si="37">E39+E42+E48+E45+E51+E54+E57+E60+E63+E66+E69+E72+E75+E78+E81+E84+E87+E90+E93+E96++E102+E105+E108+E111+E114+E117+E120+E123+E126+E129+E132+E135+E138+E141+E147+E144+E150+E153+E156+E159+E162+E166+E169+E172+E175+E178+E181+E184+E188+E191+E194+E197+E200+E203+E206+E209+E212+E215+E218+E221+E224+E227+E230+E233+E236+E239+E242+E245+E248+E251+E254+E257+E260+E263+E266+E269+E272+E99</f>
        <v>27.7</v>
      </c>
      <c r="F36" s="22">
        <f t="shared" si="37"/>
        <v>69.8</v>
      </c>
      <c r="G36" s="22">
        <f>G39+G42+G48+G45+G51+G54+G57+G60+G63+G66+G69+G72+G75+G78+G81+G84+G87+G90+G93+G96++G102+G105+G108+G111+G114+G117+G120+G123+G126+G129+G132+G135+G138+G141+G147+G144+G150+G153+G156+G159+G162+G166+G169+G172+G175+G178+G181+G184+G188+G191+G194+G197+G200+G203+G206+G209+G212+G215+G218+G221+G224+G227+G230+G233+G236+G239+G242+G245+G248+G251+G254+G257+G260+G263+G266+G269+G272+G99</f>
        <v>1083.7</v>
      </c>
      <c r="H36" s="56">
        <f>H39+H42+H48+H45+H51+H54+H57+H60+H63+H66+H69+H72+H75+H78+H81+H84+H87+H90+H93+H96++H102+H105+H108+H111+H114+H117+H120+H123+H126+H129+H132+H135+H138+H141+H147+H144+H150+H153+H156+H159+H162+H166+H169+H172+H175+H178+H181+H184+H188+H191+H194+H197+H200+H203+H206+H209+H212+H215+H218+H221+H224+H227+H230+H233+H236+H239+H242+H245+H248+H251+H254+H257+H260+H263+H266+H269+H272+H99+H275+H278+H281+H284+H287+H290</f>
        <v>71.699999999999989</v>
      </c>
      <c r="I36" s="37">
        <f t="shared" ref="I36:J36" si="38">I39+I42+I48+I45+I51+I54+I57+I60+I63+I66+I69+I72+I75+I78+I81+I84+I87+I90+I93+I96++I102+I105+I108+I111+I114+I117+I120+I123+I126+I129+I132+I135+I138+I141+I147+I144+I150+I153+I156+I159+I162+I166+I169+I172+I175+I178+I181+I184+I188+I191+I194+I197+I200+I203+I206+I209+I212+I215+I218+I221+I224+I227+I230+I233+I236+I239+I242+I245+I248+I251+I254+I257+I260+I263+I266+I269+I272+I99</f>
        <v>8.1999999999999993</v>
      </c>
      <c r="J36" s="37">
        <f t="shared" si="38"/>
        <v>0</v>
      </c>
    </row>
    <row r="37" spans="1:10" ht="15.75" x14ac:dyDescent="0.25">
      <c r="A37" s="93" t="s">
        <v>141</v>
      </c>
      <c r="B37" s="71" t="s">
        <v>12</v>
      </c>
      <c r="C37" s="11" t="s">
        <v>9</v>
      </c>
      <c r="D37" s="37">
        <v>0.2</v>
      </c>
      <c r="E37" s="22">
        <v>0.2</v>
      </c>
      <c r="F37" s="22">
        <v>0</v>
      </c>
      <c r="G37" s="22">
        <v>0</v>
      </c>
      <c r="H37" s="37">
        <v>0</v>
      </c>
      <c r="I37" s="37">
        <v>0</v>
      </c>
      <c r="J37" s="37">
        <v>0</v>
      </c>
    </row>
    <row r="38" spans="1:10" ht="85.5" customHeight="1" x14ac:dyDescent="0.25">
      <c r="A38" s="94"/>
      <c r="B38" s="71"/>
      <c r="C38" s="11" t="s">
        <v>7</v>
      </c>
      <c r="D38" s="37">
        <v>0</v>
      </c>
      <c r="E38" s="22">
        <v>0</v>
      </c>
      <c r="F38" s="22">
        <v>0</v>
      </c>
      <c r="G38" s="22">
        <v>0</v>
      </c>
      <c r="H38" s="37">
        <v>0</v>
      </c>
      <c r="I38" s="37">
        <v>0</v>
      </c>
      <c r="J38" s="37">
        <v>0</v>
      </c>
    </row>
    <row r="39" spans="1:10" ht="132" customHeight="1" x14ac:dyDescent="0.25">
      <c r="A39" s="95"/>
      <c r="B39" s="71"/>
      <c r="C39" s="11" t="s">
        <v>8</v>
      </c>
      <c r="D39" s="37">
        <v>0.2</v>
      </c>
      <c r="E39" s="22">
        <v>0.2</v>
      </c>
      <c r="F39" s="22">
        <v>0</v>
      </c>
      <c r="G39" s="22">
        <v>0</v>
      </c>
      <c r="H39" s="37">
        <v>0</v>
      </c>
      <c r="I39" s="37">
        <v>0</v>
      </c>
      <c r="J39" s="37">
        <v>0</v>
      </c>
    </row>
    <row r="40" spans="1:10" ht="15.75" x14ac:dyDescent="0.25">
      <c r="A40" s="78" t="s">
        <v>175</v>
      </c>
      <c r="B40" s="71" t="s">
        <v>12</v>
      </c>
      <c r="C40" s="11" t="s">
        <v>9</v>
      </c>
      <c r="D40" s="38">
        <f>D41+D42</f>
        <v>548.6</v>
      </c>
      <c r="E40" s="22">
        <v>2</v>
      </c>
      <c r="F40" s="22"/>
      <c r="G40" s="25">
        <f>G41+G42</f>
        <v>546.6</v>
      </c>
      <c r="H40" s="37"/>
      <c r="I40" s="37"/>
      <c r="J40" s="42"/>
    </row>
    <row r="41" spans="1:10" ht="30.75" customHeight="1" x14ac:dyDescent="0.25">
      <c r="A41" s="78"/>
      <c r="B41" s="71"/>
      <c r="C41" s="11" t="s">
        <v>7</v>
      </c>
      <c r="D41" s="38">
        <f>E41+G41</f>
        <v>340</v>
      </c>
      <c r="E41" s="22">
        <v>0</v>
      </c>
      <c r="F41" s="22"/>
      <c r="G41" s="25">
        <v>340</v>
      </c>
      <c r="H41" s="37"/>
      <c r="I41" s="37"/>
      <c r="J41" s="42"/>
    </row>
    <row r="42" spans="1:10" ht="31.5" x14ac:dyDescent="0.25">
      <c r="A42" s="78"/>
      <c r="B42" s="71"/>
      <c r="C42" s="11" t="s">
        <v>8</v>
      </c>
      <c r="D42" s="38">
        <f>E42+G42</f>
        <v>208.6</v>
      </c>
      <c r="E42" s="22">
        <v>2</v>
      </c>
      <c r="F42" s="22"/>
      <c r="G42" s="25">
        <v>206.6</v>
      </c>
      <c r="H42" s="37"/>
      <c r="I42" s="37"/>
      <c r="J42" s="42"/>
    </row>
    <row r="43" spans="1:10" ht="15.75" x14ac:dyDescent="0.25">
      <c r="A43" s="78" t="s">
        <v>13</v>
      </c>
      <c r="B43" s="71" t="s">
        <v>12</v>
      </c>
      <c r="C43" s="11" t="s">
        <v>9</v>
      </c>
      <c r="D43" s="37">
        <v>200</v>
      </c>
      <c r="E43" s="22"/>
      <c r="F43" s="22">
        <v>200</v>
      </c>
      <c r="G43" s="22"/>
      <c r="H43" s="37"/>
      <c r="I43" s="37"/>
      <c r="J43" s="42"/>
    </row>
    <row r="44" spans="1:10" ht="47.25" x14ac:dyDescent="0.25">
      <c r="A44" s="78"/>
      <c r="B44" s="71"/>
      <c r="C44" s="11" t="s">
        <v>7</v>
      </c>
      <c r="D44" s="37">
        <v>198</v>
      </c>
      <c r="E44" s="22"/>
      <c r="F44" s="22">
        <v>198</v>
      </c>
      <c r="G44" s="22"/>
      <c r="H44" s="37"/>
      <c r="I44" s="37"/>
      <c r="J44" s="42"/>
    </row>
    <row r="45" spans="1:10" ht="31.5" x14ac:dyDescent="0.25">
      <c r="A45" s="78"/>
      <c r="B45" s="71"/>
      <c r="C45" s="11" t="s">
        <v>8</v>
      </c>
      <c r="D45" s="37">
        <v>2</v>
      </c>
      <c r="E45" s="22"/>
      <c r="F45" s="22">
        <v>2</v>
      </c>
      <c r="G45" s="22"/>
      <c r="H45" s="37"/>
      <c r="I45" s="37"/>
      <c r="J45" s="42"/>
    </row>
    <row r="46" spans="1:10" ht="15.75" x14ac:dyDescent="0.25">
      <c r="A46" s="78" t="s">
        <v>14</v>
      </c>
      <c r="B46" s="71" t="s">
        <v>12</v>
      </c>
      <c r="C46" s="11" t="s">
        <v>9</v>
      </c>
      <c r="D46" s="37">
        <v>0</v>
      </c>
      <c r="E46" s="22"/>
      <c r="F46" s="22"/>
      <c r="G46" s="22">
        <v>0</v>
      </c>
      <c r="H46" s="37"/>
      <c r="I46" s="37"/>
      <c r="J46" s="42"/>
    </row>
    <row r="47" spans="1:10" ht="32.25" customHeight="1" x14ac:dyDescent="0.25">
      <c r="A47" s="78"/>
      <c r="B47" s="71"/>
      <c r="C47" s="11" t="s">
        <v>7</v>
      </c>
      <c r="D47" s="37">
        <v>0</v>
      </c>
      <c r="E47" s="22"/>
      <c r="F47" s="22"/>
      <c r="G47" s="22">
        <v>0</v>
      </c>
      <c r="H47" s="37"/>
      <c r="I47" s="37"/>
      <c r="J47" s="42"/>
    </row>
    <row r="48" spans="1:10" ht="31.5" x14ac:dyDescent="0.25">
      <c r="A48" s="78"/>
      <c r="B48" s="71"/>
      <c r="C48" s="11" t="s">
        <v>8</v>
      </c>
      <c r="D48" s="37">
        <v>0</v>
      </c>
      <c r="E48" s="22"/>
      <c r="F48" s="22"/>
      <c r="G48" s="22">
        <v>0</v>
      </c>
      <c r="H48" s="37"/>
      <c r="I48" s="37"/>
      <c r="J48" s="42"/>
    </row>
    <row r="49" spans="1:10" ht="15.75" x14ac:dyDescent="0.25">
      <c r="A49" s="78" t="s">
        <v>15</v>
      </c>
      <c r="B49" s="71" t="s">
        <v>12</v>
      </c>
      <c r="C49" s="11" t="s">
        <v>9</v>
      </c>
      <c r="D49" s="37">
        <v>0</v>
      </c>
      <c r="E49" s="22"/>
      <c r="F49" s="22"/>
      <c r="G49" s="22"/>
      <c r="H49" s="37">
        <v>0</v>
      </c>
      <c r="I49" s="37"/>
      <c r="J49" s="42"/>
    </row>
    <row r="50" spans="1:10" ht="47.25" x14ac:dyDescent="0.25">
      <c r="A50" s="78"/>
      <c r="B50" s="71"/>
      <c r="C50" s="11" t="s">
        <v>7</v>
      </c>
      <c r="D50" s="37">
        <v>0</v>
      </c>
      <c r="E50" s="22"/>
      <c r="F50" s="22"/>
      <c r="G50" s="22"/>
      <c r="H50" s="37">
        <v>0</v>
      </c>
      <c r="I50" s="37"/>
      <c r="J50" s="42"/>
    </row>
    <row r="51" spans="1:10" ht="31.5" x14ac:dyDescent="0.25">
      <c r="A51" s="78"/>
      <c r="B51" s="71"/>
      <c r="C51" s="11" t="s">
        <v>8</v>
      </c>
      <c r="D51" s="37">
        <v>0</v>
      </c>
      <c r="E51" s="22"/>
      <c r="F51" s="22"/>
      <c r="G51" s="22"/>
      <c r="H51" s="37">
        <v>0</v>
      </c>
      <c r="I51" s="37"/>
      <c r="J51" s="42"/>
    </row>
    <row r="52" spans="1:10" ht="15.75" x14ac:dyDescent="0.25">
      <c r="A52" s="78" t="s">
        <v>16</v>
      </c>
      <c r="B52" s="71" t="s">
        <v>12</v>
      </c>
      <c r="C52" s="11" t="s">
        <v>9</v>
      </c>
      <c r="D52" s="37">
        <v>0</v>
      </c>
      <c r="E52" s="22"/>
      <c r="F52" s="22"/>
      <c r="G52" s="22">
        <v>0</v>
      </c>
      <c r="H52" s="37"/>
      <c r="I52" s="37"/>
      <c r="J52" s="42"/>
    </row>
    <row r="53" spans="1:10" ht="47.25" x14ac:dyDescent="0.25">
      <c r="A53" s="78"/>
      <c r="B53" s="71"/>
      <c r="C53" s="11" t="s">
        <v>7</v>
      </c>
      <c r="D53" s="37">
        <v>0</v>
      </c>
      <c r="E53" s="22"/>
      <c r="F53" s="22"/>
      <c r="G53" s="22">
        <v>0</v>
      </c>
      <c r="H53" s="37"/>
      <c r="I53" s="37"/>
      <c r="J53" s="42"/>
    </row>
    <row r="54" spans="1:10" ht="31.5" x14ac:dyDescent="0.25">
      <c r="A54" s="78"/>
      <c r="B54" s="71"/>
      <c r="C54" s="11" t="s">
        <v>8</v>
      </c>
      <c r="D54" s="37">
        <v>0</v>
      </c>
      <c r="E54" s="22"/>
      <c r="F54" s="22"/>
      <c r="G54" s="22">
        <v>0</v>
      </c>
      <c r="H54" s="37"/>
      <c r="I54" s="37"/>
      <c r="J54" s="42"/>
    </row>
    <row r="55" spans="1:10" ht="15.75" x14ac:dyDescent="0.25">
      <c r="A55" s="78" t="s">
        <v>17</v>
      </c>
      <c r="B55" s="71" t="s">
        <v>12</v>
      </c>
      <c r="C55" s="11" t="s">
        <v>9</v>
      </c>
      <c r="D55" s="37">
        <v>0</v>
      </c>
      <c r="E55" s="22"/>
      <c r="F55" s="22"/>
      <c r="G55" s="22"/>
      <c r="H55" s="37">
        <v>0</v>
      </c>
      <c r="I55" s="37"/>
      <c r="J55" s="42"/>
    </row>
    <row r="56" spans="1:10" ht="47.25" x14ac:dyDescent="0.25">
      <c r="A56" s="78"/>
      <c r="B56" s="71"/>
      <c r="C56" s="11" t="s">
        <v>7</v>
      </c>
      <c r="D56" s="37">
        <v>0</v>
      </c>
      <c r="E56" s="22"/>
      <c r="F56" s="22"/>
      <c r="G56" s="22"/>
      <c r="H56" s="37">
        <v>0</v>
      </c>
      <c r="I56" s="37"/>
      <c r="J56" s="42"/>
    </row>
    <row r="57" spans="1:10" ht="31.5" x14ac:dyDescent="0.25">
      <c r="A57" s="78"/>
      <c r="B57" s="71"/>
      <c r="C57" s="11" t="s">
        <v>8</v>
      </c>
      <c r="D57" s="37">
        <v>0</v>
      </c>
      <c r="E57" s="22"/>
      <c r="F57" s="22"/>
      <c r="G57" s="22"/>
      <c r="H57" s="37">
        <v>0</v>
      </c>
      <c r="I57" s="37"/>
      <c r="J57" s="42"/>
    </row>
    <row r="58" spans="1:10" ht="15.75" x14ac:dyDescent="0.25">
      <c r="A58" s="78" t="s">
        <v>18</v>
      </c>
      <c r="B58" s="71" t="s">
        <v>12</v>
      </c>
      <c r="C58" s="11" t="s">
        <v>9</v>
      </c>
      <c r="D58" s="37">
        <v>0</v>
      </c>
      <c r="E58" s="22"/>
      <c r="F58" s="22"/>
      <c r="G58" s="22"/>
      <c r="H58" s="37">
        <v>0</v>
      </c>
      <c r="I58" s="37"/>
      <c r="J58" s="37">
        <v>0</v>
      </c>
    </row>
    <row r="59" spans="1:10" ht="47.25" x14ac:dyDescent="0.25">
      <c r="A59" s="78"/>
      <c r="B59" s="71"/>
      <c r="C59" s="11" t="s">
        <v>7</v>
      </c>
      <c r="D59" s="37">
        <v>0</v>
      </c>
      <c r="E59" s="22"/>
      <c r="F59" s="22"/>
      <c r="G59" s="22"/>
      <c r="H59" s="37">
        <v>0</v>
      </c>
      <c r="I59" s="37"/>
      <c r="J59" s="37">
        <v>0</v>
      </c>
    </row>
    <row r="60" spans="1:10" ht="31.5" x14ac:dyDescent="0.25">
      <c r="A60" s="78"/>
      <c r="B60" s="71"/>
      <c r="C60" s="11" t="s">
        <v>8</v>
      </c>
      <c r="D60" s="37">
        <v>0</v>
      </c>
      <c r="E60" s="22"/>
      <c r="F60" s="22"/>
      <c r="G60" s="22"/>
      <c r="H60" s="37">
        <v>0</v>
      </c>
      <c r="I60" s="37"/>
      <c r="J60" s="37">
        <v>0</v>
      </c>
    </row>
    <row r="61" spans="1:10" ht="15.75" x14ac:dyDescent="0.25">
      <c r="A61" s="78" t="s">
        <v>149</v>
      </c>
      <c r="B61" s="71" t="s">
        <v>12</v>
      </c>
      <c r="C61" s="11" t="s">
        <v>9</v>
      </c>
      <c r="D61" s="37">
        <v>2</v>
      </c>
      <c r="E61" s="22">
        <v>2</v>
      </c>
      <c r="F61" s="22"/>
      <c r="G61" s="22">
        <v>0</v>
      </c>
      <c r="H61" s="37"/>
      <c r="I61" s="37"/>
      <c r="J61" s="42"/>
    </row>
    <row r="62" spans="1:10" ht="47.25" x14ac:dyDescent="0.25">
      <c r="A62" s="78"/>
      <c r="B62" s="71"/>
      <c r="C62" s="11" t="s">
        <v>7</v>
      </c>
      <c r="D62" s="37">
        <v>0</v>
      </c>
      <c r="E62" s="22">
        <v>0</v>
      </c>
      <c r="F62" s="22"/>
      <c r="G62" s="22">
        <v>0</v>
      </c>
      <c r="H62" s="37"/>
      <c r="I62" s="37"/>
      <c r="J62" s="42"/>
    </row>
    <row r="63" spans="1:10" ht="31.5" x14ac:dyDescent="0.25">
      <c r="A63" s="78"/>
      <c r="B63" s="71"/>
      <c r="C63" s="11" t="s">
        <v>8</v>
      </c>
      <c r="D63" s="37">
        <v>2</v>
      </c>
      <c r="E63" s="22">
        <v>2</v>
      </c>
      <c r="F63" s="22"/>
      <c r="G63" s="22">
        <v>0</v>
      </c>
      <c r="H63" s="37"/>
      <c r="I63" s="37"/>
      <c r="J63" s="42"/>
    </row>
    <row r="64" spans="1:10" ht="15.75" x14ac:dyDescent="0.25">
      <c r="A64" s="93" t="s">
        <v>142</v>
      </c>
      <c r="B64" s="71" t="s">
        <v>12</v>
      </c>
      <c r="C64" s="11" t="s">
        <v>9</v>
      </c>
      <c r="D64" s="37"/>
      <c r="E64" s="22"/>
      <c r="F64" s="22"/>
      <c r="G64" s="22">
        <v>0</v>
      </c>
      <c r="H64" s="37"/>
      <c r="I64" s="37"/>
      <c r="J64" s="42"/>
    </row>
    <row r="65" spans="1:10" ht="47.25" x14ac:dyDescent="0.25">
      <c r="A65" s="94"/>
      <c r="B65" s="71"/>
      <c r="C65" s="11" t="s">
        <v>7</v>
      </c>
      <c r="D65" s="37"/>
      <c r="E65" s="22"/>
      <c r="F65" s="22"/>
      <c r="G65" s="22">
        <v>0</v>
      </c>
      <c r="H65" s="37"/>
      <c r="I65" s="37"/>
      <c r="J65" s="42"/>
    </row>
    <row r="66" spans="1:10" ht="31.5" x14ac:dyDescent="0.25">
      <c r="A66" s="95"/>
      <c r="B66" s="71"/>
      <c r="C66" s="11" t="s">
        <v>8</v>
      </c>
      <c r="D66" s="37"/>
      <c r="E66" s="22"/>
      <c r="F66" s="22"/>
      <c r="G66" s="22">
        <v>0</v>
      </c>
      <c r="H66" s="37"/>
      <c r="I66" s="37"/>
      <c r="J66" s="42"/>
    </row>
    <row r="67" spans="1:10" ht="15.75" x14ac:dyDescent="0.25">
      <c r="A67" s="78" t="s">
        <v>19</v>
      </c>
      <c r="B67" s="71" t="s">
        <v>12</v>
      </c>
      <c r="C67" s="11" t="s">
        <v>9</v>
      </c>
      <c r="D67" s="37"/>
      <c r="E67" s="22"/>
      <c r="F67" s="22"/>
      <c r="G67" s="22"/>
      <c r="H67" s="37">
        <v>0</v>
      </c>
      <c r="I67" s="37"/>
      <c r="J67" s="42"/>
    </row>
    <row r="68" spans="1:10" ht="47.25" x14ac:dyDescent="0.25">
      <c r="A68" s="78"/>
      <c r="B68" s="71"/>
      <c r="C68" s="11" t="s">
        <v>7</v>
      </c>
      <c r="D68" s="37"/>
      <c r="E68" s="22"/>
      <c r="F68" s="22"/>
      <c r="G68" s="22"/>
      <c r="H68" s="37">
        <v>0</v>
      </c>
      <c r="I68" s="37"/>
      <c r="J68" s="42"/>
    </row>
    <row r="69" spans="1:10" ht="31.5" x14ac:dyDescent="0.25">
      <c r="A69" s="78"/>
      <c r="B69" s="71"/>
      <c r="C69" s="11" t="s">
        <v>8</v>
      </c>
      <c r="D69" s="37"/>
      <c r="E69" s="22"/>
      <c r="F69" s="22"/>
      <c r="G69" s="22"/>
      <c r="H69" s="37">
        <v>0</v>
      </c>
      <c r="I69" s="37"/>
      <c r="J69" s="42"/>
    </row>
    <row r="70" spans="1:10" ht="15.75" x14ac:dyDescent="0.25">
      <c r="A70" s="78" t="s">
        <v>20</v>
      </c>
      <c r="B70" s="71" t="s">
        <v>12</v>
      </c>
      <c r="C70" s="11" t="s">
        <v>9</v>
      </c>
      <c r="D70" s="37">
        <v>0</v>
      </c>
      <c r="E70" s="22"/>
      <c r="F70" s="22"/>
      <c r="G70" s="22"/>
      <c r="H70" s="37"/>
      <c r="I70" s="37">
        <v>0</v>
      </c>
      <c r="J70" s="42"/>
    </row>
    <row r="71" spans="1:10" ht="47.25" x14ac:dyDescent="0.25">
      <c r="A71" s="78"/>
      <c r="B71" s="71"/>
      <c r="C71" s="11" t="s">
        <v>7</v>
      </c>
      <c r="D71" s="37">
        <v>0</v>
      </c>
      <c r="E71" s="22"/>
      <c r="F71" s="22"/>
      <c r="G71" s="22"/>
      <c r="H71" s="37"/>
      <c r="I71" s="37">
        <v>0</v>
      </c>
      <c r="J71" s="42"/>
    </row>
    <row r="72" spans="1:10" ht="31.5" x14ac:dyDescent="0.25">
      <c r="A72" s="78"/>
      <c r="B72" s="71"/>
      <c r="C72" s="11" t="s">
        <v>8</v>
      </c>
      <c r="D72" s="37">
        <v>0</v>
      </c>
      <c r="E72" s="22"/>
      <c r="F72" s="22"/>
      <c r="G72" s="22"/>
      <c r="H72" s="37"/>
      <c r="I72" s="37">
        <v>0</v>
      </c>
      <c r="J72" s="42"/>
    </row>
    <row r="73" spans="1:10" ht="15.75" x14ac:dyDescent="0.25">
      <c r="A73" s="78" t="s">
        <v>21</v>
      </c>
      <c r="B73" s="71" t="s">
        <v>12</v>
      </c>
      <c r="C73" s="11" t="s">
        <v>9</v>
      </c>
      <c r="D73" s="37">
        <v>0.5</v>
      </c>
      <c r="E73" s="22">
        <v>0.5</v>
      </c>
      <c r="F73" s="22"/>
      <c r="G73" s="22"/>
      <c r="H73" s="37"/>
      <c r="I73" s="37"/>
      <c r="J73" s="42"/>
    </row>
    <row r="74" spans="1:10" ht="47.25" x14ac:dyDescent="0.25">
      <c r="A74" s="78"/>
      <c r="B74" s="71"/>
      <c r="C74" s="11" t="s">
        <v>7</v>
      </c>
      <c r="D74" s="37">
        <v>0</v>
      </c>
      <c r="E74" s="22">
        <v>0</v>
      </c>
      <c r="F74" s="22"/>
      <c r="G74" s="22"/>
      <c r="H74" s="37"/>
      <c r="I74" s="37"/>
      <c r="J74" s="42"/>
    </row>
    <row r="75" spans="1:10" ht="31.5" x14ac:dyDescent="0.25">
      <c r="A75" s="78"/>
      <c r="B75" s="71"/>
      <c r="C75" s="11" t="s">
        <v>8</v>
      </c>
      <c r="D75" s="37">
        <v>0.5</v>
      </c>
      <c r="E75" s="22">
        <v>0.5</v>
      </c>
      <c r="F75" s="22"/>
      <c r="G75" s="22"/>
      <c r="H75" s="37"/>
      <c r="I75" s="37"/>
      <c r="J75" s="42"/>
    </row>
    <row r="76" spans="1:10" ht="15.75" x14ac:dyDescent="0.25">
      <c r="A76" s="78" t="s">
        <v>22</v>
      </c>
      <c r="B76" s="71" t="s">
        <v>12</v>
      </c>
      <c r="C76" s="11" t="s">
        <v>9</v>
      </c>
      <c r="D76" s="37">
        <v>50</v>
      </c>
      <c r="E76" s="22"/>
      <c r="F76" s="22">
        <v>50</v>
      </c>
      <c r="G76" s="22"/>
      <c r="H76" s="37"/>
      <c r="I76" s="37"/>
      <c r="J76" s="42"/>
    </row>
    <row r="77" spans="1:10" ht="47.25" x14ac:dyDescent="0.25">
      <c r="A77" s="78"/>
      <c r="B77" s="71"/>
      <c r="C77" s="11" t="s">
        <v>7</v>
      </c>
      <c r="D77" s="37">
        <v>49.5</v>
      </c>
      <c r="E77" s="22"/>
      <c r="F77" s="22">
        <v>49.5</v>
      </c>
      <c r="G77" s="22"/>
      <c r="H77" s="37"/>
      <c r="I77" s="37"/>
      <c r="J77" s="42"/>
    </row>
    <row r="78" spans="1:10" ht="31.5" x14ac:dyDescent="0.25">
      <c r="A78" s="78"/>
      <c r="B78" s="71"/>
      <c r="C78" s="11" t="s">
        <v>8</v>
      </c>
      <c r="D78" s="37">
        <v>0.5</v>
      </c>
      <c r="E78" s="22"/>
      <c r="F78" s="22">
        <v>0.5</v>
      </c>
      <c r="G78" s="22"/>
      <c r="H78" s="37"/>
      <c r="I78" s="37"/>
      <c r="J78" s="42"/>
    </row>
    <row r="79" spans="1:10" ht="15.75" x14ac:dyDescent="0.25">
      <c r="A79" s="78" t="s">
        <v>23</v>
      </c>
      <c r="B79" s="71" t="s">
        <v>12</v>
      </c>
      <c r="C79" s="11" t="s">
        <v>9</v>
      </c>
      <c r="D79" s="37"/>
      <c r="E79" s="22"/>
      <c r="F79" s="22"/>
      <c r="G79" s="22">
        <v>0</v>
      </c>
      <c r="H79" s="37"/>
      <c r="I79" s="37"/>
      <c r="J79" s="42"/>
    </row>
    <row r="80" spans="1:10" ht="47.25" x14ac:dyDescent="0.25">
      <c r="A80" s="78"/>
      <c r="B80" s="71"/>
      <c r="C80" s="11" t="s">
        <v>7</v>
      </c>
      <c r="D80" s="37"/>
      <c r="E80" s="22"/>
      <c r="F80" s="22"/>
      <c r="G80" s="22">
        <v>0</v>
      </c>
      <c r="H80" s="37"/>
      <c r="I80" s="37"/>
      <c r="J80" s="42"/>
    </row>
    <row r="81" spans="1:10" ht="31.5" x14ac:dyDescent="0.25">
      <c r="A81" s="78"/>
      <c r="B81" s="71"/>
      <c r="C81" s="11" t="s">
        <v>8</v>
      </c>
      <c r="D81" s="37"/>
      <c r="E81" s="22"/>
      <c r="F81" s="22"/>
      <c r="G81" s="22">
        <v>0</v>
      </c>
      <c r="H81" s="37"/>
      <c r="I81" s="37"/>
      <c r="J81" s="42"/>
    </row>
    <row r="82" spans="1:10" ht="15.75" x14ac:dyDescent="0.25">
      <c r="A82" s="78" t="s">
        <v>24</v>
      </c>
      <c r="B82" s="71" t="s">
        <v>12</v>
      </c>
      <c r="C82" s="11" t="s">
        <v>9</v>
      </c>
      <c r="D82" s="37"/>
      <c r="E82" s="22"/>
      <c r="F82" s="22">
        <v>0</v>
      </c>
      <c r="G82" s="22"/>
      <c r="H82" s="37"/>
      <c r="I82" s="37"/>
      <c r="J82" s="42"/>
    </row>
    <row r="83" spans="1:10" ht="47.25" x14ac:dyDescent="0.25">
      <c r="A83" s="78"/>
      <c r="B83" s="71"/>
      <c r="C83" s="11" t="s">
        <v>7</v>
      </c>
      <c r="D83" s="37"/>
      <c r="E83" s="22"/>
      <c r="F83" s="22">
        <v>0</v>
      </c>
      <c r="G83" s="22"/>
      <c r="H83" s="37"/>
      <c r="I83" s="37"/>
      <c r="J83" s="42"/>
    </row>
    <row r="84" spans="1:10" ht="31.5" x14ac:dyDescent="0.25">
      <c r="A84" s="78"/>
      <c r="B84" s="71"/>
      <c r="C84" s="11" t="s">
        <v>8</v>
      </c>
      <c r="D84" s="37"/>
      <c r="E84" s="22"/>
      <c r="F84" s="22">
        <v>0</v>
      </c>
      <c r="G84" s="22"/>
      <c r="H84" s="37"/>
      <c r="I84" s="37"/>
      <c r="J84" s="42"/>
    </row>
    <row r="85" spans="1:10" ht="15.75" x14ac:dyDescent="0.25">
      <c r="A85" s="78" t="s">
        <v>25</v>
      </c>
      <c r="B85" s="71" t="s">
        <v>12</v>
      </c>
      <c r="C85" s="11" t="s">
        <v>9</v>
      </c>
      <c r="D85" s="37"/>
      <c r="E85" s="22"/>
      <c r="F85" s="22"/>
      <c r="G85" s="22">
        <v>0</v>
      </c>
      <c r="H85" s="37"/>
      <c r="I85" s="37"/>
      <c r="J85" s="42"/>
    </row>
    <row r="86" spans="1:10" ht="47.25" x14ac:dyDescent="0.25">
      <c r="A86" s="78"/>
      <c r="B86" s="71"/>
      <c r="C86" s="11" t="s">
        <v>7</v>
      </c>
      <c r="D86" s="37"/>
      <c r="E86" s="22"/>
      <c r="F86" s="22"/>
      <c r="G86" s="22">
        <v>0</v>
      </c>
      <c r="H86" s="37"/>
      <c r="I86" s="37"/>
      <c r="J86" s="42"/>
    </row>
    <row r="87" spans="1:10" ht="31.5" x14ac:dyDescent="0.25">
      <c r="A87" s="78"/>
      <c r="B87" s="71"/>
      <c r="C87" s="11" t="s">
        <v>8</v>
      </c>
      <c r="D87" s="37"/>
      <c r="E87" s="22"/>
      <c r="F87" s="22"/>
      <c r="G87" s="22">
        <v>0</v>
      </c>
      <c r="H87" s="37"/>
      <c r="I87" s="37"/>
      <c r="J87" s="42"/>
    </row>
    <row r="88" spans="1:10" ht="15.75" x14ac:dyDescent="0.25">
      <c r="A88" s="78" t="s">
        <v>26</v>
      </c>
      <c r="B88" s="71" t="s">
        <v>12</v>
      </c>
      <c r="C88" s="11" t="s">
        <v>9</v>
      </c>
      <c r="D88" s="37">
        <v>0.3</v>
      </c>
      <c r="E88" s="22">
        <v>0.3</v>
      </c>
      <c r="F88" s="22"/>
      <c r="G88" s="22"/>
      <c r="H88" s="37">
        <v>0</v>
      </c>
      <c r="I88" s="37"/>
      <c r="J88" s="42"/>
    </row>
    <row r="89" spans="1:10" ht="47.25" x14ac:dyDescent="0.25">
      <c r="A89" s="78"/>
      <c r="B89" s="71"/>
      <c r="C89" s="11" t="s">
        <v>7</v>
      </c>
      <c r="D89" s="37">
        <v>0</v>
      </c>
      <c r="E89" s="22">
        <v>0</v>
      </c>
      <c r="F89" s="22"/>
      <c r="G89" s="22"/>
      <c r="H89" s="37">
        <v>0</v>
      </c>
      <c r="I89" s="37"/>
      <c r="J89" s="42"/>
    </row>
    <row r="90" spans="1:10" ht="31.5" x14ac:dyDescent="0.25">
      <c r="A90" s="78"/>
      <c r="B90" s="71"/>
      <c r="C90" s="11" t="s">
        <v>8</v>
      </c>
      <c r="D90" s="37">
        <v>0.3</v>
      </c>
      <c r="E90" s="22">
        <v>0.3</v>
      </c>
      <c r="F90" s="22"/>
      <c r="G90" s="22"/>
      <c r="H90" s="37">
        <v>0</v>
      </c>
      <c r="I90" s="37"/>
      <c r="J90" s="42"/>
    </row>
    <row r="91" spans="1:10" ht="15.75" x14ac:dyDescent="0.25">
      <c r="A91" s="78" t="s">
        <v>27</v>
      </c>
      <c r="B91" s="71" t="s">
        <v>12</v>
      </c>
      <c r="C91" s="11" t="s">
        <v>9</v>
      </c>
      <c r="D91" s="37">
        <v>21.3</v>
      </c>
      <c r="E91" s="22"/>
      <c r="F91" s="22">
        <v>21.3</v>
      </c>
      <c r="G91" s="22">
        <v>0</v>
      </c>
      <c r="H91" s="37"/>
      <c r="I91" s="37">
        <v>0</v>
      </c>
      <c r="J91" s="42"/>
    </row>
    <row r="92" spans="1:10" ht="47.25" x14ac:dyDescent="0.25">
      <c r="A92" s="78"/>
      <c r="B92" s="71"/>
      <c r="C92" s="11" t="s">
        <v>7</v>
      </c>
      <c r="D92" s="37">
        <v>0</v>
      </c>
      <c r="E92" s="22"/>
      <c r="F92" s="22">
        <v>0</v>
      </c>
      <c r="G92" s="22">
        <v>0</v>
      </c>
      <c r="H92" s="37"/>
      <c r="I92" s="37">
        <v>0</v>
      </c>
      <c r="J92" s="42"/>
    </row>
    <row r="93" spans="1:10" ht="31.5" x14ac:dyDescent="0.25">
      <c r="A93" s="78"/>
      <c r="B93" s="71"/>
      <c r="C93" s="11" t="s">
        <v>8</v>
      </c>
      <c r="D93" s="39">
        <v>21.3</v>
      </c>
      <c r="E93" s="22"/>
      <c r="F93" s="22">
        <v>21.3</v>
      </c>
      <c r="G93" s="22">
        <v>0</v>
      </c>
      <c r="H93" s="37"/>
      <c r="I93" s="37">
        <v>0</v>
      </c>
      <c r="J93" s="42"/>
    </row>
    <row r="94" spans="1:10" ht="15.75" x14ac:dyDescent="0.25">
      <c r="A94" s="78" t="s">
        <v>28</v>
      </c>
      <c r="B94" s="71" t="s">
        <v>12</v>
      </c>
      <c r="C94" s="11" t="s">
        <v>9</v>
      </c>
      <c r="D94" s="37">
        <v>30</v>
      </c>
      <c r="E94" s="22"/>
      <c r="F94" s="22">
        <v>30</v>
      </c>
      <c r="G94" s="22"/>
      <c r="H94" s="37"/>
      <c r="I94" s="37"/>
      <c r="J94" s="37">
        <v>0</v>
      </c>
    </row>
    <row r="95" spans="1:10" ht="47.25" x14ac:dyDescent="0.25">
      <c r="A95" s="78"/>
      <c r="B95" s="71"/>
      <c r="C95" s="11" t="s">
        <v>7</v>
      </c>
      <c r="D95" s="37">
        <v>22.3</v>
      </c>
      <c r="E95" s="22"/>
      <c r="F95" s="22">
        <v>22.3</v>
      </c>
      <c r="G95" s="22"/>
      <c r="H95" s="37"/>
      <c r="I95" s="37"/>
      <c r="J95" s="37">
        <v>0</v>
      </c>
    </row>
    <row r="96" spans="1:10" ht="31.5" x14ac:dyDescent="0.25">
      <c r="A96" s="78"/>
      <c r="B96" s="71"/>
      <c r="C96" s="11" t="s">
        <v>8</v>
      </c>
      <c r="D96" s="37">
        <v>7.7</v>
      </c>
      <c r="E96" s="22"/>
      <c r="F96" s="22">
        <v>7.7</v>
      </c>
      <c r="G96" s="22"/>
      <c r="H96" s="37"/>
      <c r="I96" s="37"/>
      <c r="J96" s="37">
        <v>0</v>
      </c>
    </row>
    <row r="97" spans="1:10" ht="15.75" x14ac:dyDescent="0.25">
      <c r="A97" s="78" t="s">
        <v>174</v>
      </c>
      <c r="B97" s="71" t="s">
        <v>12</v>
      </c>
      <c r="C97" s="11" t="s">
        <v>9</v>
      </c>
      <c r="D97" s="38">
        <v>413.6</v>
      </c>
      <c r="E97" s="22"/>
      <c r="F97" s="22">
        <v>0</v>
      </c>
      <c r="G97" s="25">
        <v>413.6</v>
      </c>
      <c r="H97" s="37"/>
      <c r="I97" s="37"/>
      <c r="J97" s="42"/>
    </row>
    <row r="98" spans="1:10" ht="47.25" x14ac:dyDescent="0.25">
      <c r="A98" s="78"/>
      <c r="B98" s="71"/>
      <c r="C98" s="11" t="s">
        <v>7</v>
      </c>
      <c r="D98" s="38">
        <v>340</v>
      </c>
      <c r="E98" s="22"/>
      <c r="F98" s="22">
        <v>0</v>
      </c>
      <c r="G98" s="25">
        <v>340</v>
      </c>
      <c r="H98" s="37"/>
      <c r="I98" s="37"/>
      <c r="J98" s="42"/>
    </row>
    <row r="99" spans="1:10" ht="31.5" x14ac:dyDescent="0.25">
      <c r="A99" s="78"/>
      <c r="B99" s="71"/>
      <c r="C99" s="11" t="s">
        <v>8</v>
      </c>
      <c r="D99" s="38">
        <v>73.599999999999994</v>
      </c>
      <c r="E99" s="22"/>
      <c r="F99" s="22">
        <v>0</v>
      </c>
      <c r="G99" s="25">
        <v>73.599999999999994</v>
      </c>
      <c r="H99" s="37"/>
      <c r="I99" s="37"/>
      <c r="J99" s="42"/>
    </row>
    <row r="100" spans="1:10" ht="15.75" x14ac:dyDescent="0.25">
      <c r="A100" s="78" t="s">
        <v>29</v>
      </c>
      <c r="B100" s="71" t="s">
        <v>12</v>
      </c>
      <c r="C100" s="11" t="s">
        <v>9</v>
      </c>
      <c r="D100" s="37">
        <v>0</v>
      </c>
      <c r="E100" s="22"/>
      <c r="F100" s="22"/>
      <c r="G100" s="22"/>
      <c r="H100" s="37"/>
      <c r="I100" s="37"/>
      <c r="J100" s="37">
        <v>0</v>
      </c>
    </row>
    <row r="101" spans="1:10" ht="47.25" x14ac:dyDescent="0.25">
      <c r="A101" s="78"/>
      <c r="B101" s="71"/>
      <c r="C101" s="11" t="s">
        <v>7</v>
      </c>
      <c r="D101" s="37">
        <v>0</v>
      </c>
      <c r="E101" s="22"/>
      <c r="F101" s="22"/>
      <c r="G101" s="22"/>
      <c r="H101" s="37"/>
      <c r="I101" s="37"/>
      <c r="J101" s="37">
        <v>0</v>
      </c>
    </row>
    <row r="102" spans="1:10" ht="31.5" x14ac:dyDescent="0.25">
      <c r="A102" s="78"/>
      <c r="B102" s="71"/>
      <c r="C102" s="11" t="s">
        <v>8</v>
      </c>
      <c r="D102" s="37">
        <v>0</v>
      </c>
      <c r="E102" s="22"/>
      <c r="F102" s="22"/>
      <c r="G102" s="22"/>
      <c r="H102" s="37"/>
      <c r="I102" s="37"/>
      <c r="J102" s="37">
        <v>0</v>
      </c>
    </row>
    <row r="103" spans="1:10" ht="15.75" x14ac:dyDescent="0.25">
      <c r="A103" s="78" t="s">
        <v>30</v>
      </c>
      <c r="B103" s="71" t="s">
        <v>12</v>
      </c>
      <c r="C103" s="11" t="s">
        <v>9</v>
      </c>
      <c r="D103" s="37">
        <v>0</v>
      </c>
      <c r="E103" s="22"/>
      <c r="F103" s="22"/>
      <c r="G103" s="22">
        <v>0</v>
      </c>
      <c r="H103" s="37"/>
      <c r="I103" s="37"/>
      <c r="J103" s="42"/>
    </row>
    <row r="104" spans="1:10" ht="47.25" x14ac:dyDescent="0.25">
      <c r="A104" s="78"/>
      <c r="B104" s="71"/>
      <c r="C104" s="11" t="s">
        <v>7</v>
      </c>
      <c r="D104" s="37">
        <v>0</v>
      </c>
      <c r="E104" s="22"/>
      <c r="F104" s="22"/>
      <c r="G104" s="22">
        <v>0</v>
      </c>
      <c r="H104" s="37"/>
      <c r="I104" s="37"/>
      <c r="J104" s="42"/>
    </row>
    <row r="105" spans="1:10" ht="31.5" x14ac:dyDescent="0.25">
      <c r="A105" s="78"/>
      <c r="B105" s="71"/>
      <c r="C105" s="11" t="s">
        <v>8</v>
      </c>
      <c r="D105" s="37">
        <v>0</v>
      </c>
      <c r="E105" s="22"/>
      <c r="F105" s="22"/>
      <c r="G105" s="22">
        <v>0</v>
      </c>
      <c r="H105" s="37"/>
      <c r="I105" s="37"/>
      <c r="J105" s="42"/>
    </row>
    <row r="106" spans="1:10" ht="15.75" x14ac:dyDescent="0.25">
      <c r="A106" s="78" t="s">
        <v>31</v>
      </c>
      <c r="B106" s="71" t="s">
        <v>12</v>
      </c>
      <c r="C106" s="11" t="s">
        <v>9</v>
      </c>
      <c r="D106" s="37">
        <v>0</v>
      </c>
      <c r="E106" s="22"/>
      <c r="F106" s="22"/>
      <c r="G106" s="22"/>
      <c r="H106" s="37">
        <v>0</v>
      </c>
      <c r="I106" s="37"/>
      <c r="J106" s="42"/>
    </row>
    <row r="107" spans="1:10" ht="47.25" x14ac:dyDescent="0.25">
      <c r="A107" s="78"/>
      <c r="B107" s="71"/>
      <c r="C107" s="11" t="s">
        <v>7</v>
      </c>
      <c r="D107" s="37">
        <v>0</v>
      </c>
      <c r="E107" s="22"/>
      <c r="F107" s="22"/>
      <c r="G107" s="22"/>
      <c r="H107" s="37">
        <v>0</v>
      </c>
      <c r="I107" s="37"/>
      <c r="J107" s="42"/>
    </row>
    <row r="108" spans="1:10" ht="31.5" x14ac:dyDescent="0.25">
      <c r="A108" s="78"/>
      <c r="B108" s="71"/>
      <c r="C108" s="11" t="s">
        <v>8</v>
      </c>
      <c r="D108" s="37">
        <v>0</v>
      </c>
      <c r="E108" s="22"/>
      <c r="F108" s="22"/>
      <c r="G108" s="22"/>
      <c r="H108" s="37">
        <v>0</v>
      </c>
      <c r="I108" s="37"/>
      <c r="J108" s="42"/>
    </row>
    <row r="109" spans="1:10" ht="15.75" x14ac:dyDescent="0.25">
      <c r="A109" s="78" t="s">
        <v>32</v>
      </c>
      <c r="B109" s="71" t="s">
        <v>12</v>
      </c>
      <c r="C109" s="11" t="s">
        <v>9</v>
      </c>
      <c r="D109" s="37">
        <v>5</v>
      </c>
      <c r="E109" s="22">
        <v>5</v>
      </c>
      <c r="F109" s="22"/>
      <c r="G109" s="22"/>
      <c r="H109" s="37"/>
      <c r="I109" s="37"/>
      <c r="J109" s="42"/>
    </row>
    <row r="110" spans="1:10" ht="47.25" x14ac:dyDescent="0.25">
      <c r="A110" s="78"/>
      <c r="B110" s="71"/>
      <c r="C110" s="11" t="s">
        <v>7</v>
      </c>
      <c r="D110" s="37">
        <v>0</v>
      </c>
      <c r="E110" s="22">
        <v>0</v>
      </c>
      <c r="F110" s="22"/>
      <c r="G110" s="22"/>
      <c r="H110" s="37"/>
      <c r="I110" s="37"/>
      <c r="J110" s="42"/>
    </row>
    <row r="111" spans="1:10" ht="31.5" x14ac:dyDescent="0.25">
      <c r="A111" s="78"/>
      <c r="B111" s="71"/>
      <c r="C111" s="11" t="s">
        <v>8</v>
      </c>
      <c r="D111" s="37">
        <v>5</v>
      </c>
      <c r="E111" s="22">
        <v>5</v>
      </c>
      <c r="F111" s="22"/>
      <c r="G111" s="22"/>
      <c r="H111" s="37"/>
      <c r="I111" s="37"/>
      <c r="J111" s="42"/>
    </row>
    <row r="112" spans="1:10" ht="15.75" x14ac:dyDescent="0.25">
      <c r="A112" s="78" t="s">
        <v>33</v>
      </c>
      <c r="B112" s="71" t="s">
        <v>12</v>
      </c>
      <c r="C112" s="11" t="s">
        <v>9</v>
      </c>
      <c r="D112" s="37">
        <v>0</v>
      </c>
      <c r="E112" s="22"/>
      <c r="F112" s="22"/>
      <c r="G112" s="22"/>
      <c r="H112" s="37"/>
      <c r="I112" s="37">
        <v>0</v>
      </c>
      <c r="J112" s="37"/>
    </row>
    <row r="113" spans="1:10" ht="47.25" x14ac:dyDescent="0.25">
      <c r="A113" s="78"/>
      <c r="B113" s="71"/>
      <c r="C113" s="11" t="s">
        <v>7</v>
      </c>
      <c r="D113" s="37">
        <v>0</v>
      </c>
      <c r="E113" s="22"/>
      <c r="F113" s="22"/>
      <c r="G113" s="22"/>
      <c r="H113" s="37"/>
      <c r="I113" s="37">
        <v>0</v>
      </c>
      <c r="J113" s="37"/>
    </row>
    <row r="114" spans="1:10" ht="31.5" x14ac:dyDescent="0.25">
      <c r="A114" s="78"/>
      <c r="B114" s="71"/>
      <c r="C114" s="11" t="s">
        <v>8</v>
      </c>
      <c r="D114" s="37">
        <v>0</v>
      </c>
      <c r="E114" s="22"/>
      <c r="F114" s="22"/>
      <c r="G114" s="22"/>
      <c r="H114" s="37"/>
      <c r="I114" s="37">
        <v>0</v>
      </c>
      <c r="J114" s="37"/>
    </row>
    <row r="115" spans="1:10" ht="15.75" x14ac:dyDescent="0.25">
      <c r="A115" s="78" t="s">
        <v>34</v>
      </c>
      <c r="B115" s="71" t="s">
        <v>12</v>
      </c>
      <c r="C115" s="11" t="s">
        <v>9</v>
      </c>
      <c r="D115" s="37">
        <v>0</v>
      </c>
      <c r="E115" s="22"/>
      <c r="F115" s="22">
        <v>0</v>
      </c>
      <c r="G115" s="22"/>
      <c r="H115" s="37"/>
      <c r="I115" s="37"/>
      <c r="J115" s="37"/>
    </row>
    <row r="116" spans="1:10" ht="47.25" x14ac:dyDescent="0.25">
      <c r="A116" s="78"/>
      <c r="B116" s="71"/>
      <c r="C116" s="11" t="s">
        <v>7</v>
      </c>
      <c r="D116" s="37">
        <v>0</v>
      </c>
      <c r="E116" s="22"/>
      <c r="F116" s="22">
        <v>0</v>
      </c>
      <c r="G116" s="22"/>
      <c r="H116" s="37"/>
      <c r="I116" s="37"/>
      <c r="J116" s="37"/>
    </row>
    <row r="117" spans="1:10" ht="31.5" x14ac:dyDescent="0.25">
      <c r="A117" s="78"/>
      <c r="B117" s="71"/>
      <c r="C117" s="11" t="s">
        <v>8</v>
      </c>
      <c r="D117" s="37">
        <v>0</v>
      </c>
      <c r="E117" s="22"/>
      <c r="F117" s="22">
        <v>0</v>
      </c>
      <c r="G117" s="22"/>
      <c r="H117" s="37"/>
      <c r="I117" s="37"/>
      <c r="J117" s="37"/>
    </row>
    <row r="118" spans="1:10" ht="15.75" x14ac:dyDescent="0.25">
      <c r="A118" s="78" t="s">
        <v>35</v>
      </c>
      <c r="B118" s="71" t="s">
        <v>12</v>
      </c>
      <c r="C118" s="11" t="s">
        <v>9</v>
      </c>
      <c r="D118" s="37">
        <v>0</v>
      </c>
      <c r="E118" s="22"/>
      <c r="F118" s="22">
        <v>0</v>
      </c>
      <c r="G118" s="22"/>
      <c r="H118" s="37">
        <v>0</v>
      </c>
      <c r="I118" s="37"/>
      <c r="J118" s="37"/>
    </row>
    <row r="119" spans="1:10" ht="47.25" x14ac:dyDescent="0.25">
      <c r="A119" s="78"/>
      <c r="B119" s="71"/>
      <c r="C119" s="11" t="s">
        <v>7</v>
      </c>
      <c r="D119" s="37">
        <v>0</v>
      </c>
      <c r="E119" s="22"/>
      <c r="F119" s="22">
        <v>0</v>
      </c>
      <c r="G119" s="22"/>
      <c r="H119" s="37">
        <v>0</v>
      </c>
      <c r="I119" s="37"/>
      <c r="J119" s="37"/>
    </row>
    <row r="120" spans="1:10" ht="31.5" x14ac:dyDescent="0.25">
      <c r="A120" s="78"/>
      <c r="B120" s="71"/>
      <c r="C120" s="11" t="s">
        <v>8</v>
      </c>
      <c r="D120" s="37">
        <v>0</v>
      </c>
      <c r="E120" s="22"/>
      <c r="F120" s="22">
        <v>0</v>
      </c>
      <c r="G120" s="22"/>
      <c r="H120" s="37">
        <v>0</v>
      </c>
      <c r="I120" s="37"/>
      <c r="J120" s="37"/>
    </row>
    <row r="121" spans="1:10" ht="15.75" x14ac:dyDescent="0.25">
      <c r="A121" s="78" t="s">
        <v>36</v>
      </c>
      <c r="B121" s="71" t="s">
        <v>12</v>
      </c>
      <c r="C121" s="11" t="s">
        <v>9</v>
      </c>
      <c r="D121" s="37">
        <v>1.5</v>
      </c>
      <c r="E121" s="22">
        <v>1.5</v>
      </c>
      <c r="F121" s="22"/>
      <c r="G121" s="22">
        <v>0</v>
      </c>
      <c r="H121" s="37"/>
      <c r="I121" s="37"/>
      <c r="J121" s="37"/>
    </row>
    <row r="122" spans="1:10" ht="47.25" x14ac:dyDescent="0.25">
      <c r="A122" s="78"/>
      <c r="B122" s="71"/>
      <c r="C122" s="11" t="s">
        <v>7</v>
      </c>
      <c r="D122" s="37">
        <v>0</v>
      </c>
      <c r="E122" s="22">
        <v>0</v>
      </c>
      <c r="F122" s="22"/>
      <c r="G122" s="22">
        <v>0</v>
      </c>
      <c r="H122" s="37"/>
      <c r="I122" s="37"/>
      <c r="J122" s="37"/>
    </row>
    <row r="123" spans="1:10" ht="31.5" x14ac:dyDescent="0.25">
      <c r="A123" s="78"/>
      <c r="B123" s="71"/>
      <c r="C123" s="11" t="s">
        <v>8</v>
      </c>
      <c r="D123" s="37">
        <v>1.5</v>
      </c>
      <c r="E123" s="22">
        <v>1.5</v>
      </c>
      <c r="F123" s="22"/>
      <c r="G123" s="22">
        <v>0</v>
      </c>
      <c r="H123" s="37"/>
      <c r="I123" s="37"/>
      <c r="J123" s="37"/>
    </row>
    <row r="124" spans="1:10" ht="15.75" x14ac:dyDescent="0.25">
      <c r="A124" s="78" t="s">
        <v>37</v>
      </c>
      <c r="B124" s="71" t="s">
        <v>12</v>
      </c>
      <c r="C124" s="11" t="s">
        <v>9</v>
      </c>
      <c r="D124" s="37">
        <v>0</v>
      </c>
      <c r="E124" s="22"/>
      <c r="F124" s="22">
        <v>0</v>
      </c>
      <c r="G124" s="22"/>
      <c r="H124" s="37"/>
      <c r="I124" s="37">
        <v>0</v>
      </c>
      <c r="J124" s="37"/>
    </row>
    <row r="125" spans="1:10" ht="47.25" x14ac:dyDescent="0.25">
      <c r="A125" s="78"/>
      <c r="B125" s="71"/>
      <c r="C125" s="11" t="s">
        <v>7</v>
      </c>
      <c r="D125" s="37">
        <v>0</v>
      </c>
      <c r="E125" s="22"/>
      <c r="F125" s="22">
        <v>0</v>
      </c>
      <c r="G125" s="22"/>
      <c r="H125" s="37"/>
      <c r="I125" s="37">
        <v>0</v>
      </c>
      <c r="J125" s="37"/>
    </row>
    <row r="126" spans="1:10" ht="31.5" x14ac:dyDescent="0.25">
      <c r="A126" s="78"/>
      <c r="B126" s="71"/>
      <c r="C126" s="11" t="s">
        <v>8</v>
      </c>
      <c r="D126" s="37">
        <v>0</v>
      </c>
      <c r="E126" s="22"/>
      <c r="F126" s="22">
        <v>0</v>
      </c>
      <c r="G126" s="22"/>
      <c r="H126" s="37"/>
      <c r="I126" s="37">
        <v>0</v>
      </c>
      <c r="J126" s="37"/>
    </row>
    <row r="127" spans="1:10" ht="15.75" x14ac:dyDescent="0.25">
      <c r="A127" s="78" t="s">
        <v>38</v>
      </c>
      <c r="B127" s="71" t="s">
        <v>12</v>
      </c>
      <c r="C127" s="11" t="s">
        <v>9</v>
      </c>
      <c r="D127" s="37">
        <v>0.5</v>
      </c>
      <c r="E127" s="22">
        <v>0.5</v>
      </c>
      <c r="F127" s="22">
        <v>0</v>
      </c>
      <c r="G127" s="22">
        <v>0</v>
      </c>
      <c r="H127" s="37"/>
      <c r="I127" s="37"/>
      <c r="J127" s="37"/>
    </row>
    <row r="128" spans="1:10" ht="47.25" x14ac:dyDescent="0.25">
      <c r="A128" s="78"/>
      <c r="B128" s="71"/>
      <c r="C128" s="11" t="s">
        <v>7</v>
      </c>
      <c r="D128" s="37">
        <v>0</v>
      </c>
      <c r="E128" s="22">
        <v>0</v>
      </c>
      <c r="F128" s="22">
        <v>0</v>
      </c>
      <c r="G128" s="22">
        <v>0</v>
      </c>
      <c r="H128" s="37"/>
      <c r="I128" s="37"/>
      <c r="J128" s="37"/>
    </row>
    <row r="129" spans="1:10" ht="31.5" x14ac:dyDescent="0.25">
      <c r="A129" s="78"/>
      <c r="B129" s="71"/>
      <c r="C129" s="11" t="s">
        <v>8</v>
      </c>
      <c r="D129" s="37">
        <v>0.5</v>
      </c>
      <c r="E129" s="22">
        <v>0.5</v>
      </c>
      <c r="F129" s="22">
        <v>0</v>
      </c>
      <c r="G129" s="22">
        <v>0</v>
      </c>
      <c r="H129" s="37"/>
      <c r="I129" s="37"/>
      <c r="J129" s="37"/>
    </row>
    <row r="130" spans="1:10" ht="15.75" x14ac:dyDescent="0.25">
      <c r="A130" s="78" t="s">
        <v>39</v>
      </c>
      <c r="B130" s="71" t="s">
        <v>12</v>
      </c>
      <c r="C130" s="11" t="s">
        <v>9</v>
      </c>
      <c r="D130" s="37">
        <v>39.799999999999997</v>
      </c>
      <c r="E130" s="22">
        <v>1.5</v>
      </c>
      <c r="F130" s="22">
        <v>38.299999999999997</v>
      </c>
      <c r="G130" s="22">
        <v>0</v>
      </c>
      <c r="H130" s="37"/>
      <c r="I130" s="37"/>
      <c r="J130" s="37"/>
    </row>
    <row r="131" spans="1:10" ht="47.25" x14ac:dyDescent="0.25">
      <c r="A131" s="78"/>
      <c r="B131" s="71"/>
      <c r="C131" s="11" t="s">
        <v>7</v>
      </c>
      <c r="D131" s="37">
        <v>0</v>
      </c>
      <c r="E131" s="22">
        <v>0</v>
      </c>
      <c r="F131" s="22">
        <v>0</v>
      </c>
      <c r="G131" s="22">
        <v>0</v>
      </c>
      <c r="H131" s="37"/>
      <c r="I131" s="37"/>
      <c r="J131" s="37"/>
    </row>
    <row r="132" spans="1:10" ht="31.5" x14ac:dyDescent="0.25">
      <c r="A132" s="78"/>
      <c r="B132" s="71"/>
      <c r="C132" s="11" t="s">
        <v>8</v>
      </c>
      <c r="D132" s="37">
        <v>39.799999999999997</v>
      </c>
      <c r="E132" s="22">
        <v>1.5</v>
      </c>
      <c r="F132" s="22">
        <v>38.299999999999997</v>
      </c>
      <c r="G132" s="22">
        <v>0</v>
      </c>
      <c r="H132" s="37"/>
      <c r="I132" s="37"/>
      <c r="J132" s="37"/>
    </row>
    <row r="133" spans="1:10" ht="15.75" x14ac:dyDescent="0.25">
      <c r="A133" s="78" t="s">
        <v>40</v>
      </c>
      <c r="B133" s="71" t="s">
        <v>12</v>
      </c>
      <c r="C133" s="11" t="s">
        <v>9</v>
      </c>
      <c r="D133" s="37">
        <v>0.5</v>
      </c>
      <c r="E133" s="22">
        <v>0.5</v>
      </c>
      <c r="F133" s="22">
        <v>0</v>
      </c>
      <c r="G133" s="22">
        <v>0</v>
      </c>
      <c r="H133" s="37"/>
      <c r="I133" s="37"/>
      <c r="J133" s="37"/>
    </row>
    <row r="134" spans="1:10" ht="47.25" x14ac:dyDescent="0.25">
      <c r="A134" s="78"/>
      <c r="B134" s="71"/>
      <c r="C134" s="11" t="s">
        <v>7</v>
      </c>
      <c r="D134" s="37">
        <v>0</v>
      </c>
      <c r="E134" s="22">
        <v>0</v>
      </c>
      <c r="F134" s="22">
        <v>0</v>
      </c>
      <c r="G134" s="22">
        <v>0</v>
      </c>
      <c r="H134" s="37"/>
      <c r="I134" s="37"/>
      <c r="J134" s="37"/>
    </row>
    <row r="135" spans="1:10" ht="31.5" x14ac:dyDescent="0.25">
      <c r="A135" s="78"/>
      <c r="B135" s="71"/>
      <c r="C135" s="11" t="s">
        <v>8</v>
      </c>
      <c r="D135" s="37">
        <v>0.5</v>
      </c>
      <c r="E135" s="22">
        <v>0.5</v>
      </c>
      <c r="F135" s="22">
        <v>0</v>
      </c>
      <c r="G135" s="22">
        <v>0</v>
      </c>
      <c r="H135" s="37"/>
      <c r="I135" s="37"/>
      <c r="J135" s="37"/>
    </row>
    <row r="136" spans="1:10" ht="15.75" x14ac:dyDescent="0.25">
      <c r="A136" s="78" t="s">
        <v>41</v>
      </c>
      <c r="B136" s="71" t="s">
        <v>12</v>
      </c>
      <c r="C136" s="11" t="s">
        <v>9</v>
      </c>
      <c r="D136" s="37">
        <v>0</v>
      </c>
      <c r="E136" s="22"/>
      <c r="F136" s="22"/>
      <c r="G136" s="22"/>
      <c r="H136" s="37">
        <v>0</v>
      </c>
      <c r="I136" s="37"/>
      <c r="J136" s="37"/>
    </row>
    <row r="137" spans="1:10" ht="47.25" x14ac:dyDescent="0.25">
      <c r="A137" s="78"/>
      <c r="B137" s="71"/>
      <c r="C137" s="11" t="s">
        <v>7</v>
      </c>
      <c r="D137" s="37">
        <v>0</v>
      </c>
      <c r="E137" s="22"/>
      <c r="F137" s="22"/>
      <c r="G137" s="22"/>
      <c r="H137" s="37">
        <v>0</v>
      </c>
      <c r="I137" s="37"/>
      <c r="J137" s="37"/>
    </row>
    <row r="138" spans="1:10" ht="31.5" x14ac:dyDescent="0.25">
      <c r="A138" s="78"/>
      <c r="B138" s="71"/>
      <c r="C138" s="11" t="s">
        <v>8</v>
      </c>
      <c r="D138" s="37">
        <v>0</v>
      </c>
      <c r="E138" s="22"/>
      <c r="F138" s="22"/>
      <c r="G138" s="22"/>
      <c r="H138" s="37">
        <v>0</v>
      </c>
      <c r="I138" s="37"/>
      <c r="J138" s="37"/>
    </row>
    <row r="139" spans="1:10" ht="15.75" x14ac:dyDescent="0.25">
      <c r="A139" s="78" t="s">
        <v>42</v>
      </c>
      <c r="B139" s="71" t="s">
        <v>12</v>
      </c>
      <c r="C139" s="11" t="s">
        <v>9</v>
      </c>
      <c r="D139" s="37">
        <v>0</v>
      </c>
      <c r="E139" s="22"/>
      <c r="F139" s="22"/>
      <c r="G139" s="22"/>
      <c r="H139" s="37"/>
      <c r="I139" s="37">
        <v>0</v>
      </c>
      <c r="J139" s="37"/>
    </row>
    <row r="140" spans="1:10" ht="47.25" x14ac:dyDescent="0.25">
      <c r="A140" s="78"/>
      <c r="B140" s="71"/>
      <c r="C140" s="11" t="s">
        <v>7</v>
      </c>
      <c r="D140" s="37">
        <v>0</v>
      </c>
      <c r="E140" s="22"/>
      <c r="F140" s="22"/>
      <c r="G140" s="22"/>
      <c r="H140" s="37"/>
      <c r="I140" s="37">
        <v>0</v>
      </c>
      <c r="J140" s="37"/>
    </row>
    <row r="141" spans="1:10" ht="31.5" x14ac:dyDescent="0.25">
      <c r="A141" s="78"/>
      <c r="B141" s="71"/>
      <c r="C141" s="11" t="s">
        <v>8</v>
      </c>
      <c r="D141" s="37">
        <v>0</v>
      </c>
      <c r="E141" s="22"/>
      <c r="F141" s="22"/>
      <c r="G141" s="22"/>
      <c r="H141" s="37"/>
      <c r="I141" s="37">
        <v>0</v>
      </c>
      <c r="J141" s="37"/>
    </row>
    <row r="142" spans="1:10" ht="15.75" x14ac:dyDescent="0.25">
      <c r="A142" s="78" t="s">
        <v>43</v>
      </c>
      <c r="B142" s="71" t="s">
        <v>12</v>
      </c>
      <c r="C142" s="11" t="s">
        <v>9</v>
      </c>
      <c r="D142" s="37">
        <v>0</v>
      </c>
      <c r="E142" s="22"/>
      <c r="F142" s="22"/>
      <c r="G142" s="22"/>
      <c r="H142" s="37"/>
      <c r="I142" s="37"/>
      <c r="J142" s="37">
        <v>0</v>
      </c>
    </row>
    <row r="143" spans="1:10" ht="47.25" x14ac:dyDescent="0.25">
      <c r="A143" s="78"/>
      <c r="B143" s="71"/>
      <c r="C143" s="11" t="s">
        <v>7</v>
      </c>
      <c r="D143" s="37">
        <v>0</v>
      </c>
      <c r="E143" s="22"/>
      <c r="F143" s="22"/>
      <c r="G143" s="22"/>
      <c r="H143" s="37"/>
      <c r="I143" s="37"/>
      <c r="J143" s="37">
        <v>0</v>
      </c>
    </row>
    <row r="144" spans="1:10" ht="31.5" x14ac:dyDescent="0.25">
      <c r="A144" s="78"/>
      <c r="B144" s="71"/>
      <c r="C144" s="11" t="s">
        <v>8</v>
      </c>
      <c r="D144" s="37">
        <v>0</v>
      </c>
      <c r="E144" s="22"/>
      <c r="F144" s="22"/>
      <c r="G144" s="22"/>
      <c r="H144" s="37"/>
      <c r="I144" s="37"/>
      <c r="J144" s="37">
        <v>0</v>
      </c>
    </row>
    <row r="145" spans="1:10" ht="15.75" x14ac:dyDescent="0.25">
      <c r="A145" s="78" t="s">
        <v>44</v>
      </c>
      <c r="B145" s="71" t="s">
        <v>12</v>
      </c>
      <c r="C145" s="11" t="s">
        <v>9</v>
      </c>
      <c r="D145" s="37">
        <v>0</v>
      </c>
      <c r="E145" s="22"/>
      <c r="F145" s="22"/>
      <c r="G145" s="22"/>
      <c r="H145" s="37"/>
      <c r="I145" s="37">
        <v>0</v>
      </c>
      <c r="J145" s="37"/>
    </row>
    <row r="146" spans="1:10" ht="47.25" x14ac:dyDescent="0.25">
      <c r="A146" s="78"/>
      <c r="B146" s="71"/>
      <c r="C146" s="11" t="s">
        <v>7</v>
      </c>
      <c r="D146" s="37">
        <v>0</v>
      </c>
      <c r="E146" s="22"/>
      <c r="F146" s="22"/>
      <c r="G146" s="22"/>
      <c r="H146" s="37"/>
      <c r="I146" s="37">
        <v>0</v>
      </c>
      <c r="J146" s="37"/>
    </row>
    <row r="147" spans="1:10" ht="31.5" x14ac:dyDescent="0.25">
      <c r="A147" s="78"/>
      <c r="B147" s="71"/>
      <c r="C147" s="11" t="s">
        <v>8</v>
      </c>
      <c r="D147" s="37">
        <v>0</v>
      </c>
      <c r="E147" s="22"/>
      <c r="F147" s="22"/>
      <c r="G147" s="22"/>
      <c r="H147" s="37"/>
      <c r="I147" s="37">
        <v>0</v>
      </c>
      <c r="J147" s="37"/>
    </row>
    <row r="148" spans="1:10" ht="15.75" x14ac:dyDescent="0.25">
      <c r="A148" s="89" t="s">
        <v>197</v>
      </c>
      <c r="B148" s="96" t="s">
        <v>12</v>
      </c>
      <c r="C148" s="11" t="s">
        <v>9</v>
      </c>
      <c r="D148" s="37">
        <v>0</v>
      </c>
      <c r="E148" s="22"/>
      <c r="F148" s="22">
        <v>0</v>
      </c>
      <c r="G148" s="22"/>
      <c r="H148" s="37">
        <v>70.2</v>
      </c>
      <c r="I148" s="37"/>
      <c r="J148" s="37"/>
    </row>
    <row r="149" spans="1:10" ht="47.25" x14ac:dyDescent="0.25">
      <c r="A149" s="89"/>
      <c r="B149" s="96"/>
      <c r="C149" s="11" t="s">
        <v>7</v>
      </c>
      <c r="D149" s="37">
        <v>0</v>
      </c>
      <c r="E149" s="22"/>
      <c r="F149" s="22">
        <v>0</v>
      </c>
      <c r="G149" s="22"/>
      <c r="H149" s="37">
        <v>69.5</v>
      </c>
      <c r="I149" s="37"/>
      <c r="J149" s="37"/>
    </row>
    <row r="150" spans="1:10" ht="31.5" x14ac:dyDescent="0.25">
      <c r="A150" s="89"/>
      <c r="B150" s="96"/>
      <c r="C150" s="11" t="s">
        <v>8</v>
      </c>
      <c r="D150" s="37">
        <v>0</v>
      </c>
      <c r="E150" s="22"/>
      <c r="F150" s="22">
        <v>0</v>
      </c>
      <c r="G150" s="22"/>
      <c r="H150" s="37">
        <v>0.7</v>
      </c>
      <c r="I150" s="37"/>
      <c r="J150" s="37"/>
    </row>
    <row r="151" spans="1:10" ht="15.75" x14ac:dyDescent="0.25">
      <c r="A151" s="78" t="s">
        <v>45</v>
      </c>
      <c r="B151" s="71" t="s">
        <v>12</v>
      </c>
      <c r="C151" s="11" t="s">
        <v>9</v>
      </c>
      <c r="D151" s="37">
        <v>1</v>
      </c>
      <c r="E151" s="22">
        <v>1</v>
      </c>
      <c r="F151" s="22"/>
      <c r="G151" s="22"/>
      <c r="H151" s="37"/>
      <c r="I151" s="37"/>
      <c r="J151" s="37"/>
    </row>
    <row r="152" spans="1:10" ht="47.25" x14ac:dyDescent="0.25">
      <c r="A152" s="78"/>
      <c r="B152" s="71"/>
      <c r="C152" s="11" t="s">
        <v>7</v>
      </c>
      <c r="D152" s="37">
        <v>0</v>
      </c>
      <c r="E152" s="22">
        <v>0</v>
      </c>
      <c r="F152" s="22"/>
      <c r="G152" s="22"/>
      <c r="H152" s="37"/>
      <c r="I152" s="37"/>
      <c r="J152" s="37"/>
    </row>
    <row r="153" spans="1:10" ht="31.5" x14ac:dyDescent="0.25">
      <c r="A153" s="78"/>
      <c r="B153" s="71"/>
      <c r="C153" s="11" t="s">
        <v>8</v>
      </c>
      <c r="D153" s="37">
        <v>1</v>
      </c>
      <c r="E153" s="22">
        <v>1</v>
      </c>
      <c r="F153" s="22"/>
      <c r="G153" s="22"/>
      <c r="H153" s="37"/>
      <c r="I153" s="37"/>
      <c r="J153" s="37"/>
    </row>
    <row r="154" spans="1:10" ht="15.75" x14ac:dyDescent="0.25">
      <c r="A154" s="78" t="s">
        <v>46</v>
      </c>
      <c r="B154" s="71" t="s">
        <v>12</v>
      </c>
      <c r="C154" s="11" t="s">
        <v>9</v>
      </c>
      <c r="D154" s="37">
        <v>0</v>
      </c>
      <c r="E154" s="22"/>
      <c r="F154" s="22">
        <v>0</v>
      </c>
      <c r="G154" s="22"/>
      <c r="H154" s="37"/>
      <c r="I154" s="37"/>
      <c r="J154" s="37"/>
    </row>
    <row r="155" spans="1:10" ht="47.25" x14ac:dyDescent="0.25">
      <c r="A155" s="78"/>
      <c r="B155" s="71"/>
      <c r="C155" s="11" t="s">
        <v>7</v>
      </c>
      <c r="D155" s="37">
        <v>0</v>
      </c>
      <c r="E155" s="22"/>
      <c r="F155" s="22"/>
      <c r="G155" s="22"/>
      <c r="H155" s="37"/>
      <c r="I155" s="37"/>
      <c r="J155" s="37"/>
    </row>
    <row r="156" spans="1:10" ht="31.5" x14ac:dyDescent="0.25">
      <c r="A156" s="78"/>
      <c r="B156" s="71"/>
      <c r="C156" s="11" t="s">
        <v>8</v>
      </c>
      <c r="D156" s="37">
        <v>0</v>
      </c>
      <c r="E156" s="22"/>
      <c r="F156" s="22"/>
      <c r="G156" s="22"/>
      <c r="H156" s="37"/>
      <c r="I156" s="37"/>
      <c r="J156" s="37"/>
    </row>
    <row r="157" spans="1:10" ht="15.75" x14ac:dyDescent="0.25">
      <c r="A157" s="78" t="s">
        <v>47</v>
      </c>
      <c r="B157" s="71" t="s">
        <v>12</v>
      </c>
      <c r="C157" s="11" t="s">
        <v>9</v>
      </c>
      <c r="D157" s="37">
        <v>0</v>
      </c>
      <c r="E157" s="22"/>
      <c r="F157" s="22"/>
      <c r="G157" s="22"/>
      <c r="H157" s="37"/>
      <c r="I157" s="37"/>
      <c r="J157" s="37">
        <v>0</v>
      </c>
    </row>
    <row r="158" spans="1:10" ht="47.25" x14ac:dyDescent="0.25">
      <c r="A158" s="78"/>
      <c r="B158" s="71"/>
      <c r="C158" s="11" t="s">
        <v>7</v>
      </c>
      <c r="D158" s="37">
        <v>0</v>
      </c>
      <c r="E158" s="22"/>
      <c r="F158" s="22"/>
      <c r="G158" s="22"/>
      <c r="H158" s="37"/>
      <c r="I158" s="37"/>
      <c r="J158" s="37"/>
    </row>
    <row r="159" spans="1:10" ht="31.5" x14ac:dyDescent="0.25">
      <c r="A159" s="78"/>
      <c r="B159" s="71"/>
      <c r="C159" s="11" t="s">
        <v>8</v>
      </c>
      <c r="D159" s="37">
        <v>0</v>
      </c>
      <c r="E159" s="22"/>
      <c r="F159" s="22"/>
      <c r="G159" s="22"/>
      <c r="H159" s="37"/>
      <c r="I159" s="37"/>
      <c r="J159" s="37"/>
    </row>
    <row r="160" spans="1:10" ht="15.75" x14ac:dyDescent="0.25">
      <c r="A160" s="78" t="s">
        <v>48</v>
      </c>
      <c r="B160" s="71" t="s">
        <v>12</v>
      </c>
      <c r="C160" s="11" t="s">
        <v>9</v>
      </c>
      <c r="D160" s="37">
        <v>0</v>
      </c>
      <c r="E160" s="22"/>
      <c r="F160" s="22"/>
      <c r="G160" s="22"/>
      <c r="H160" s="37"/>
      <c r="I160" s="37">
        <v>0</v>
      </c>
      <c r="J160" s="37"/>
    </row>
    <row r="161" spans="1:10" ht="47.25" x14ac:dyDescent="0.25">
      <c r="A161" s="78"/>
      <c r="B161" s="71"/>
      <c r="C161" s="11" t="s">
        <v>7</v>
      </c>
      <c r="D161" s="37">
        <v>0</v>
      </c>
      <c r="E161" s="22"/>
      <c r="F161" s="22"/>
      <c r="G161" s="22"/>
      <c r="H161" s="37"/>
      <c r="I161" s="37"/>
      <c r="J161" s="37"/>
    </row>
    <row r="162" spans="1:10" x14ac:dyDescent="0.25">
      <c r="A162" s="78"/>
      <c r="B162" s="71"/>
      <c r="C162" s="71" t="s">
        <v>8</v>
      </c>
      <c r="D162" s="101">
        <v>0</v>
      </c>
      <c r="E162" s="102"/>
      <c r="F162" s="102"/>
      <c r="G162" s="102"/>
      <c r="H162" s="101"/>
      <c r="I162" s="101"/>
      <c r="J162" s="101"/>
    </row>
    <row r="163" spans="1:10" x14ac:dyDescent="0.25">
      <c r="A163" s="78"/>
      <c r="B163" s="71"/>
      <c r="C163" s="71"/>
      <c r="D163" s="101"/>
      <c r="E163" s="102"/>
      <c r="F163" s="102"/>
      <c r="G163" s="102"/>
      <c r="H163" s="101"/>
      <c r="I163" s="101"/>
      <c r="J163" s="101"/>
    </row>
    <row r="164" spans="1:10" ht="15.75" x14ac:dyDescent="0.25">
      <c r="A164" s="78" t="s">
        <v>49</v>
      </c>
      <c r="B164" s="71" t="s">
        <v>12</v>
      </c>
      <c r="C164" s="11" t="s">
        <v>9</v>
      </c>
      <c r="D164" s="37">
        <v>0</v>
      </c>
      <c r="E164" s="22"/>
      <c r="F164" s="22"/>
      <c r="G164" s="22"/>
      <c r="H164" s="37">
        <v>0</v>
      </c>
      <c r="I164" s="37"/>
      <c r="J164" s="37"/>
    </row>
    <row r="165" spans="1:10" ht="47.25" x14ac:dyDescent="0.25">
      <c r="A165" s="78"/>
      <c r="B165" s="71"/>
      <c r="C165" s="11" t="s">
        <v>7</v>
      </c>
      <c r="D165" s="37">
        <v>0</v>
      </c>
      <c r="E165" s="22"/>
      <c r="F165" s="22"/>
      <c r="G165" s="22"/>
      <c r="H165" s="37"/>
      <c r="I165" s="37"/>
      <c r="J165" s="37"/>
    </row>
    <row r="166" spans="1:10" ht="31.5" x14ac:dyDescent="0.25">
      <c r="A166" s="78"/>
      <c r="B166" s="71"/>
      <c r="C166" s="11" t="s">
        <v>8</v>
      </c>
      <c r="D166" s="37">
        <v>0</v>
      </c>
      <c r="E166" s="22"/>
      <c r="F166" s="22"/>
      <c r="G166" s="22"/>
      <c r="H166" s="37"/>
      <c r="I166" s="37"/>
      <c r="J166" s="37"/>
    </row>
    <row r="167" spans="1:10" ht="15.75" x14ac:dyDescent="0.25">
      <c r="A167" s="89" t="s">
        <v>50</v>
      </c>
      <c r="B167" s="96" t="s">
        <v>12</v>
      </c>
      <c r="C167" s="11" t="s">
        <v>9</v>
      </c>
      <c r="D167" s="37">
        <f>SUM(E167:J167)</f>
        <v>99.3</v>
      </c>
      <c r="E167" s="22">
        <f t="shared" ref="E167:F167" si="39">E168+E169</f>
        <v>0</v>
      </c>
      <c r="F167" s="22">
        <f t="shared" si="39"/>
        <v>0</v>
      </c>
      <c r="G167" s="22">
        <f>G168+G169</f>
        <v>99.3</v>
      </c>
      <c r="H167" s="37">
        <f>H168+H169</f>
        <v>0</v>
      </c>
      <c r="I167" s="37">
        <f t="shared" ref="I167:J167" si="40">I168+I169</f>
        <v>0</v>
      </c>
      <c r="J167" s="37">
        <f t="shared" si="40"/>
        <v>0</v>
      </c>
    </row>
    <row r="168" spans="1:10" ht="47.25" x14ac:dyDescent="0.25">
      <c r="A168" s="89"/>
      <c r="B168" s="96"/>
      <c r="C168" s="11" t="s">
        <v>7</v>
      </c>
      <c r="D168" s="37">
        <f t="shared" ref="D168:D230" si="41">SUM(E168:J168)</f>
        <v>0</v>
      </c>
      <c r="E168" s="22"/>
      <c r="F168" s="22"/>
      <c r="G168" s="22">
        <v>0</v>
      </c>
      <c r="H168" s="37"/>
      <c r="I168" s="37"/>
      <c r="J168" s="37"/>
    </row>
    <row r="169" spans="1:10" ht="31.5" x14ac:dyDescent="0.25">
      <c r="A169" s="89"/>
      <c r="B169" s="96"/>
      <c r="C169" s="11" t="s">
        <v>8</v>
      </c>
      <c r="D169" s="37">
        <f t="shared" si="41"/>
        <v>99.3</v>
      </c>
      <c r="E169" s="22"/>
      <c r="F169" s="22"/>
      <c r="G169" s="22">
        <v>99.3</v>
      </c>
      <c r="H169" s="37"/>
      <c r="I169" s="37"/>
      <c r="J169" s="37"/>
    </row>
    <row r="170" spans="1:10" ht="15.75" x14ac:dyDescent="0.25">
      <c r="A170" s="78" t="s">
        <v>51</v>
      </c>
      <c r="B170" s="71" t="s">
        <v>12</v>
      </c>
      <c r="C170" s="11" t="s">
        <v>9</v>
      </c>
      <c r="D170" s="37">
        <f t="shared" si="41"/>
        <v>2</v>
      </c>
      <c r="E170" s="22">
        <f t="shared" ref="E170" si="42">E171+E172</f>
        <v>2</v>
      </c>
      <c r="F170" s="22">
        <f t="shared" ref="F170" si="43">F171+F172</f>
        <v>0</v>
      </c>
      <c r="G170" s="22">
        <f>G171+G172</f>
        <v>0</v>
      </c>
      <c r="H170" s="37">
        <f>H171+H172</f>
        <v>0</v>
      </c>
      <c r="I170" s="37">
        <f t="shared" ref="I170" si="44">I171+I172</f>
        <v>0</v>
      </c>
      <c r="J170" s="37">
        <f t="shared" ref="J170" si="45">J171+J172</f>
        <v>0</v>
      </c>
    </row>
    <row r="171" spans="1:10" ht="47.25" x14ac:dyDescent="0.25">
      <c r="A171" s="78"/>
      <c r="B171" s="71"/>
      <c r="C171" s="11" t="s">
        <v>7</v>
      </c>
      <c r="D171" s="37">
        <f t="shared" si="41"/>
        <v>0</v>
      </c>
      <c r="E171" s="22">
        <v>0</v>
      </c>
      <c r="F171" s="22"/>
      <c r="G171" s="22"/>
      <c r="H171" s="37"/>
      <c r="I171" s="37"/>
      <c r="J171" s="37"/>
    </row>
    <row r="172" spans="1:10" ht="31.5" x14ac:dyDescent="0.25">
      <c r="A172" s="78"/>
      <c r="B172" s="71"/>
      <c r="C172" s="11" t="s">
        <v>8</v>
      </c>
      <c r="D172" s="37">
        <f t="shared" si="41"/>
        <v>2</v>
      </c>
      <c r="E172" s="22">
        <v>2</v>
      </c>
      <c r="F172" s="22"/>
      <c r="G172" s="22"/>
      <c r="H172" s="37"/>
      <c r="I172" s="37"/>
      <c r="J172" s="37"/>
    </row>
    <row r="173" spans="1:10" ht="15.75" x14ac:dyDescent="0.25">
      <c r="A173" s="78" t="s">
        <v>52</v>
      </c>
      <c r="B173" s="71" t="s">
        <v>12</v>
      </c>
      <c r="C173" s="11" t="s">
        <v>9</v>
      </c>
      <c r="D173" s="37">
        <f t="shared" si="41"/>
        <v>5</v>
      </c>
      <c r="E173" s="22">
        <f t="shared" ref="E173" si="46">E174+E175</f>
        <v>5</v>
      </c>
      <c r="F173" s="22">
        <f t="shared" ref="F173" si="47">F174+F175</f>
        <v>0</v>
      </c>
      <c r="G173" s="22">
        <f>G174+G175</f>
        <v>0</v>
      </c>
      <c r="H173" s="37">
        <f>H174+H175</f>
        <v>0</v>
      </c>
      <c r="I173" s="37">
        <f t="shared" ref="I173" si="48">I174+I175</f>
        <v>0</v>
      </c>
      <c r="J173" s="37">
        <f t="shared" ref="J173" si="49">J174+J175</f>
        <v>0</v>
      </c>
    </row>
    <row r="174" spans="1:10" ht="47.25" x14ac:dyDescent="0.25">
      <c r="A174" s="78"/>
      <c r="B174" s="71"/>
      <c r="C174" s="11" t="s">
        <v>7</v>
      </c>
      <c r="D174" s="37">
        <f t="shared" si="41"/>
        <v>0</v>
      </c>
      <c r="E174" s="22">
        <v>0</v>
      </c>
      <c r="F174" s="22"/>
      <c r="G174" s="22"/>
      <c r="H174" s="37"/>
      <c r="I174" s="37"/>
      <c r="J174" s="37"/>
    </row>
    <row r="175" spans="1:10" ht="31.5" x14ac:dyDescent="0.25">
      <c r="A175" s="78"/>
      <c r="B175" s="71"/>
      <c r="C175" s="11" t="s">
        <v>8</v>
      </c>
      <c r="D175" s="37">
        <f t="shared" si="41"/>
        <v>5</v>
      </c>
      <c r="E175" s="22">
        <v>5</v>
      </c>
      <c r="F175" s="22"/>
      <c r="G175" s="22"/>
      <c r="H175" s="37"/>
      <c r="I175" s="37"/>
      <c r="J175" s="37"/>
    </row>
    <row r="176" spans="1:10" ht="15.75" x14ac:dyDescent="0.25">
      <c r="A176" s="78" t="s">
        <v>53</v>
      </c>
      <c r="B176" s="71" t="s">
        <v>12</v>
      </c>
      <c r="C176" s="11" t="s">
        <v>9</v>
      </c>
      <c r="D176" s="37">
        <f t="shared" si="41"/>
        <v>2</v>
      </c>
      <c r="E176" s="22">
        <f t="shared" ref="E176" si="50">E177+E178</f>
        <v>2</v>
      </c>
      <c r="F176" s="22">
        <f t="shared" ref="F176" si="51">F177+F178</f>
        <v>0</v>
      </c>
      <c r="G176" s="22">
        <f>G177+G178</f>
        <v>0</v>
      </c>
      <c r="H176" s="37">
        <f>H177+H178</f>
        <v>0</v>
      </c>
      <c r="I176" s="37">
        <f t="shared" ref="I176" si="52">I177+I178</f>
        <v>0</v>
      </c>
      <c r="J176" s="37">
        <f t="shared" ref="J176" si="53">J177+J178</f>
        <v>0</v>
      </c>
    </row>
    <row r="177" spans="1:10" ht="47.25" x14ac:dyDescent="0.25">
      <c r="A177" s="78"/>
      <c r="B177" s="71"/>
      <c r="C177" s="11" t="s">
        <v>7</v>
      </c>
      <c r="D177" s="37">
        <f t="shared" si="41"/>
        <v>0</v>
      </c>
      <c r="E177" s="22">
        <v>0</v>
      </c>
      <c r="F177" s="22"/>
      <c r="G177" s="22"/>
      <c r="H177" s="37"/>
      <c r="I177" s="37"/>
      <c r="J177" s="37"/>
    </row>
    <row r="178" spans="1:10" ht="31.5" x14ac:dyDescent="0.25">
      <c r="A178" s="78"/>
      <c r="B178" s="71"/>
      <c r="C178" s="11" t="s">
        <v>8</v>
      </c>
      <c r="D178" s="37">
        <f t="shared" si="41"/>
        <v>2</v>
      </c>
      <c r="E178" s="22">
        <v>2</v>
      </c>
      <c r="F178" s="22"/>
      <c r="G178" s="22"/>
      <c r="H178" s="37"/>
      <c r="I178" s="37"/>
      <c r="J178" s="37"/>
    </row>
    <row r="179" spans="1:10" ht="15.75" x14ac:dyDescent="0.25">
      <c r="A179" s="78" t="s">
        <v>54</v>
      </c>
      <c r="B179" s="71" t="s">
        <v>12</v>
      </c>
      <c r="C179" s="11" t="s">
        <v>9</v>
      </c>
      <c r="D179" s="37">
        <f t="shared" si="41"/>
        <v>0</v>
      </c>
      <c r="E179" s="22">
        <f t="shared" ref="E179" si="54">E180+E181</f>
        <v>0</v>
      </c>
      <c r="F179" s="22">
        <f t="shared" ref="F179" si="55">F180+F181</f>
        <v>0</v>
      </c>
      <c r="G179" s="22">
        <f>G180+G181</f>
        <v>0</v>
      </c>
      <c r="H179" s="37">
        <f>H180+H181</f>
        <v>0</v>
      </c>
      <c r="I179" s="37">
        <f t="shared" ref="I179" si="56">I180+I181</f>
        <v>0</v>
      </c>
      <c r="J179" s="37">
        <f t="shared" ref="J179" si="57">J180+J181</f>
        <v>0</v>
      </c>
    </row>
    <row r="180" spans="1:10" ht="47.25" x14ac:dyDescent="0.25">
      <c r="A180" s="78"/>
      <c r="B180" s="71"/>
      <c r="C180" s="11" t="s">
        <v>7</v>
      </c>
      <c r="D180" s="37">
        <f t="shared" si="41"/>
        <v>0</v>
      </c>
      <c r="E180" s="22"/>
      <c r="F180" s="22"/>
      <c r="G180" s="22"/>
      <c r="H180" s="37"/>
      <c r="I180" s="37"/>
      <c r="J180" s="37"/>
    </row>
    <row r="181" spans="1:10" ht="31.5" x14ac:dyDescent="0.25">
      <c r="A181" s="78"/>
      <c r="B181" s="71"/>
      <c r="C181" s="11" t="s">
        <v>8</v>
      </c>
      <c r="D181" s="37">
        <f t="shared" si="41"/>
        <v>0</v>
      </c>
      <c r="E181" s="22"/>
      <c r="F181" s="22"/>
      <c r="G181" s="22"/>
      <c r="H181" s="37"/>
      <c r="I181" s="37"/>
      <c r="J181" s="37"/>
    </row>
    <row r="182" spans="1:10" ht="15.75" x14ac:dyDescent="0.25">
      <c r="A182" s="78" t="s">
        <v>55</v>
      </c>
      <c r="B182" s="71" t="s">
        <v>12</v>
      </c>
      <c r="C182" s="11" t="s">
        <v>9</v>
      </c>
      <c r="D182" s="37">
        <f t="shared" si="41"/>
        <v>0</v>
      </c>
      <c r="E182" s="22">
        <f t="shared" ref="E182" si="58">E183+E184</f>
        <v>0</v>
      </c>
      <c r="F182" s="22">
        <f t="shared" ref="F182" si="59">F183+F184</f>
        <v>0</v>
      </c>
      <c r="G182" s="22">
        <f>G183+G184</f>
        <v>0</v>
      </c>
      <c r="H182" s="37">
        <f>H183+H184</f>
        <v>0</v>
      </c>
      <c r="I182" s="37">
        <f t="shared" ref="I182" si="60">I183+I184</f>
        <v>0</v>
      </c>
      <c r="J182" s="37">
        <f t="shared" ref="J182" si="61">J183+J184</f>
        <v>0</v>
      </c>
    </row>
    <row r="183" spans="1:10" ht="15" customHeight="1" x14ac:dyDescent="0.25">
      <c r="A183" s="78"/>
      <c r="B183" s="71"/>
      <c r="C183" s="71" t="s">
        <v>7</v>
      </c>
      <c r="D183" s="37">
        <f t="shared" si="41"/>
        <v>0</v>
      </c>
      <c r="E183" s="102"/>
      <c r="F183" s="102"/>
      <c r="G183" s="102"/>
      <c r="H183" s="101"/>
      <c r="I183" s="101"/>
      <c r="J183" s="101"/>
    </row>
    <row r="184" spans="1:10" ht="15" customHeight="1" x14ac:dyDescent="0.25">
      <c r="A184" s="78"/>
      <c r="B184" s="71"/>
      <c r="C184" s="71"/>
      <c r="D184" s="37">
        <f t="shared" si="41"/>
        <v>0</v>
      </c>
      <c r="E184" s="102"/>
      <c r="F184" s="102"/>
      <c r="G184" s="102"/>
      <c r="H184" s="101"/>
      <c r="I184" s="101"/>
      <c r="J184" s="101"/>
    </row>
    <row r="185" spans="1:10" ht="31.5" x14ac:dyDescent="0.25">
      <c r="A185" s="78"/>
      <c r="B185" s="71"/>
      <c r="C185" s="11" t="s">
        <v>8</v>
      </c>
      <c r="D185" s="37">
        <f t="shared" si="41"/>
        <v>0</v>
      </c>
      <c r="E185" s="22"/>
      <c r="F185" s="22"/>
      <c r="G185" s="22"/>
      <c r="H185" s="37"/>
      <c r="I185" s="37"/>
      <c r="J185" s="37"/>
    </row>
    <row r="186" spans="1:10" ht="15.75" x14ac:dyDescent="0.25">
      <c r="A186" s="78" t="s">
        <v>56</v>
      </c>
      <c r="B186" s="71" t="s">
        <v>12</v>
      </c>
      <c r="C186" s="11" t="s">
        <v>9</v>
      </c>
      <c r="D186" s="37">
        <f t="shared" si="41"/>
        <v>0</v>
      </c>
      <c r="E186" s="22">
        <f t="shared" ref="E186" si="62">E187+E188</f>
        <v>0</v>
      </c>
      <c r="F186" s="22">
        <f t="shared" ref="F186" si="63">F187+F188</f>
        <v>0</v>
      </c>
      <c r="G186" s="22">
        <f>G187+G188</f>
        <v>0</v>
      </c>
      <c r="H186" s="37">
        <f>H187+H188</f>
        <v>0</v>
      </c>
      <c r="I186" s="37">
        <f t="shared" ref="I186" si="64">I187+I188</f>
        <v>0</v>
      </c>
      <c r="J186" s="37">
        <f t="shared" ref="J186" si="65">J187+J188</f>
        <v>0</v>
      </c>
    </row>
    <row r="187" spans="1:10" ht="47.25" x14ac:dyDescent="0.25">
      <c r="A187" s="78"/>
      <c r="B187" s="71"/>
      <c r="C187" s="11" t="s">
        <v>7</v>
      </c>
      <c r="D187" s="37">
        <f t="shared" si="41"/>
        <v>0</v>
      </c>
      <c r="E187" s="22"/>
      <c r="F187" s="22"/>
      <c r="G187" s="22"/>
      <c r="H187" s="37"/>
      <c r="I187" s="37"/>
      <c r="J187" s="37"/>
    </row>
    <row r="188" spans="1:10" ht="31.5" x14ac:dyDescent="0.25">
      <c r="A188" s="78"/>
      <c r="B188" s="71"/>
      <c r="C188" s="11" t="s">
        <v>8</v>
      </c>
      <c r="D188" s="37">
        <f t="shared" si="41"/>
        <v>0</v>
      </c>
      <c r="E188" s="22"/>
      <c r="F188" s="22"/>
      <c r="G188" s="22"/>
      <c r="H188" s="37"/>
      <c r="I188" s="37"/>
      <c r="J188" s="37"/>
    </row>
    <row r="189" spans="1:10" ht="15.75" x14ac:dyDescent="0.25">
      <c r="A189" s="78" t="s">
        <v>57</v>
      </c>
      <c r="B189" s="71" t="s">
        <v>12</v>
      </c>
      <c r="C189" s="11" t="s">
        <v>9</v>
      </c>
      <c r="D189" s="37">
        <f t="shared" si="41"/>
        <v>0</v>
      </c>
      <c r="E189" s="22">
        <f t="shared" ref="E189" si="66">E190+E191</f>
        <v>0</v>
      </c>
      <c r="F189" s="22">
        <f t="shared" ref="F189" si="67">F190+F191</f>
        <v>0</v>
      </c>
      <c r="G189" s="22">
        <f>G190+G191</f>
        <v>0</v>
      </c>
      <c r="H189" s="37">
        <f>H190+H191</f>
        <v>0</v>
      </c>
      <c r="I189" s="37">
        <f t="shared" ref="I189" si="68">I190+I191</f>
        <v>0</v>
      </c>
      <c r="J189" s="37">
        <f t="shared" ref="J189" si="69">J190+J191</f>
        <v>0</v>
      </c>
    </row>
    <row r="190" spans="1:10" ht="47.25" x14ac:dyDescent="0.25">
      <c r="A190" s="78"/>
      <c r="B190" s="71"/>
      <c r="C190" s="11" t="s">
        <v>7</v>
      </c>
      <c r="D190" s="37">
        <f t="shared" si="41"/>
        <v>0</v>
      </c>
      <c r="E190" s="22"/>
      <c r="F190" s="22"/>
      <c r="G190" s="22"/>
      <c r="H190" s="37"/>
      <c r="I190" s="37"/>
      <c r="J190" s="37"/>
    </row>
    <row r="191" spans="1:10" ht="31.5" x14ac:dyDescent="0.25">
      <c r="A191" s="78"/>
      <c r="B191" s="71"/>
      <c r="C191" s="11" t="s">
        <v>8</v>
      </c>
      <c r="D191" s="37">
        <f t="shared" si="41"/>
        <v>0</v>
      </c>
      <c r="E191" s="22"/>
      <c r="F191" s="22"/>
      <c r="G191" s="22"/>
      <c r="H191" s="37"/>
      <c r="I191" s="37"/>
      <c r="J191" s="37"/>
    </row>
    <row r="192" spans="1:10" ht="15.75" x14ac:dyDescent="0.25">
      <c r="A192" s="78" t="s">
        <v>58</v>
      </c>
      <c r="B192" s="71" t="s">
        <v>12</v>
      </c>
      <c r="C192" s="11" t="s">
        <v>9</v>
      </c>
      <c r="D192" s="37">
        <f t="shared" si="41"/>
        <v>0</v>
      </c>
      <c r="E192" s="22">
        <f t="shared" ref="E192" si="70">E193+E194</f>
        <v>0</v>
      </c>
      <c r="F192" s="22">
        <f t="shared" ref="F192" si="71">F193+F194</f>
        <v>0</v>
      </c>
      <c r="G192" s="22">
        <f>G193+G194</f>
        <v>0</v>
      </c>
      <c r="H192" s="37">
        <f>H193+H194</f>
        <v>0</v>
      </c>
      <c r="I192" s="37">
        <f t="shared" ref="I192" si="72">I193+I194</f>
        <v>0</v>
      </c>
      <c r="J192" s="37">
        <f t="shared" ref="J192" si="73">J193+J194</f>
        <v>0</v>
      </c>
    </row>
    <row r="193" spans="1:10" ht="47.25" x14ac:dyDescent="0.25">
      <c r="A193" s="78"/>
      <c r="B193" s="71"/>
      <c r="C193" s="11" t="s">
        <v>7</v>
      </c>
      <c r="D193" s="37">
        <f t="shared" si="41"/>
        <v>0</v>
      </c>
      <c r="E193" s="22"/>
      <c r="F193" s="22"/>
      <c r="G193" s="22"/>
      <c r="H193" s="37"/>
      <c r="I193" s="37"/>
      <c r="J193" s="37"/>
    </row>
    <row r="194" spans="1:10" ht="31.5" x14ac:dyDescent="0.25">
      <c r="A194" s="78"/>
      <c r="B194" s="71"/>
      <c r="C194" s="11" t="s">
        <v>8</v>
      </c>
      <c r="D194" s="37">
        <f t="shared" si="41"/>
        <v>0</v>
      </c>
      <c r="E194" s="22"/>
      <c r="F194" s="22"/>
      <c r="G194" s="22"/>
      <c r="H194" s="37"/>
      <c r="I194" s="37"/>
      <c r="J194" s="37"/>
    </row>
    <row r="195" spans="1:10" ht="15.75" x14ac:dyDescent="0.25">
      <c r="A195" s="78" t="s">
        <v>59</v>
      </c>
      <c r="B195" s="71" t="s">
        <v>12</v>
      </c>
      <c r="C195" s="11" t="s">
        <v>9</v>
      </c>
      <c r="D195" s="37">
        <f t="shared" si="41"/>
        <v>0</v>
      </c>
      <c r="E195" s="22">
        <f t="shared" ref="E195" si="74">E196+E197</f>
        <v>0</v>
      </c>
      <c r="F195" s="22">
        <f t="shared" ref="F195" si="75">F196+F197</f>
        <v>0</v>
      </c>
      <c r="G195" s="22">
        <f>G196+G197</f>
        <v>0</v>
      </c>
      <c r="H195" s="37">
        <f>H196+H197</f>
        <v>0</v>
      </c>
      <c r="I195" s="37">
        <f t="shared" ref="I195" si="76">I196+I197</f>
        <v>0</v>
      </c>
      <c r="J195" s="37">
        <f t="shared" ref="J195" si="77">J196+J197</f>
        <v>0</v>
      </c>
    </row>
    <row r="196" spans="1:10" ht="47.25" x14ac:dyDescent="0.25">
      <c r="A196" s="78"/>
      <c r="B196" s="71"/>
      <c r="C196" s="11" t="s">
        <v>7</v>
      </c>
      <c r="D196" s="37">
        <f t="shared" si="41"/>
        <v>0</v>
      </c>
      <c r="E196" s="22"/>
      <c r="F196" s="22"/>
      <c r="G196" s="22"/>
      <c r="H196" s="37"/>
      <c r="I196" s="37"/>
      <c r="J196" s="37"/>
    </row>
    <row r="197" spans="1:10" ht="31.5" x14ac:dyDescent="0.25">
      <c r="A197" s="78"/>
      <c r="B197" s="71"/>
      <c r="C197" s="11" t="s">
        <v>8</v>
      </c>
      <c r="D197" s="37">
        <f t="shared" si="41"/>
        <v>0</v>
      </c>
      <c r="E197" s="22"/>
      <c r="F197" s="22"/>
      <c r="G197" s="22"/>
      <c r="H197" s="37"/>
      <c r="I197" s="37"/>
      <c r="J197" s="37"/>
    </row>
    <row r="198" spans="1:10" ht="15.75" x14ac:dyDescent="0.25">
      <c r="A198" s="78" t="s">
        <v>60</v>
      </c>
      <c r="B198" s="71" t="s">
        <v>12</v>
      </c>
      <c r="C198" s="11" t="s">
        <v>9</v>
      </c>
      <c r="D198" s="37">
        <f t="shared" si="41"/>
        <v>1</v>
      </c>
      <c r="E198" s="22">
        <f t="shared" ref="E198" si="78">E199+E200</f>
        <v>1</v>
      </c>
      <c r="F198" s="22">
        <f t="shared" ref="F198" si="79">F199+F200</f>
        <v>0</v>
      </c>
      <c r="G198" s="22">
        <f>G199+G200</f>
        <v>0</v>
      </c>
      <c r="H198" s="37">
        <f>H199+H200</f>
        <v>0</v>
      </c>
      <c r="I198" s="37">
        <f t="shared" ref="I198" si="80">I199+I200</f>
        <v>0</v>
      </c>
      <c r="J198" s="37">
        <f t="shared" ref="J198" si="81">J199+J200</f>
        <v>0</v>
      </c>
    </row>
    <row r="199" spans="1:10" ht="47.25" x14ac:dyDescent="0.25">
      <c r="A199" s="78"/>
      <c r="B199" s="71"/>
      <c r="C199" s="11" t="s">
        <v>7</v>
      </c>
      <c r="D199" s="37">
        <f t="shared" si="41"/>
        <v>0</v>
      </c>
      <c r="E199" s="22">
        <v>0</v>
      </c>
      <c r="F199" s="22"/>
      <c r="G199" s="22"/>
      <c r="H199" s="37"/>
      <c r="I199" s="37"/>
      <c r="J199" s="37"/>
    </row>
    <row r="200" spans="1:10" ht="31.5" x14ac:dyDescent="0.25">
      <c r="A200" s="78"/>
      <c r="B200" s="71"/>
      <c r="C200" s="11" t="s">
        <v>8</v>
      </c>
      <c r="D200" s="37">
        <f t="shared" si="41"/>
        <v>1</v>
      </c>
      <c r="E200" s="22">
        <v>1</v>
      </c>
      <c r="F200" s="22"/>
      <c r="G200" s="22"/>
      <c r="H200" s="37"/>
      <c r="I200" s="37"/>
      <c r="J200" s="37"/>
    </row>
    <row r="201" spans="1:10" ht="15.75" x14ac:dyDescent="0.25">
      <c r="A201" s="78" t="s">
        <v>61</v>
      </c>
      <c r="B201" s="71" t="s">
        <v>12</v>
      </c>
      <c r="C201" s="11" t="s">
        <v>9</v>
      </c>
      <c r="D201" s="37">
        <f t="shared" si="41"/>
        <v>0</v>
      </c>
      <c r="E201" s="22">
        <f t="shared" ref="E201" si="82">E202+E203</f>
        <v>0</v>
      </c>
      <c r="F201" s="22">
        <f t="shared" ref="F201" si="83">F202+F203</f>
        <v>0</v>
      </c>
      <c r="G201" s="22">
        <f>G202+G203</f>
        <v>0</v>
      </c>
      <c r="H201" s="37">
        <f>H202+H203</f>
        <v>0</v>
      </c>
      <c r="I201" s="37">
        <f t="shared" ref="I201" si="84">I202+I203</f>
        <v>0</v>
      </c>
      <c r="J201" s="37">
        <f t="shared" ref="J201" si="85">J202+J203</f>
        <v>0</v>
      </c>
    </row>
    <row r="202" spans="1:10" ht="47.25" x14ac:dyDescent="0.25">
      <c r="A202" s="78"/>
      <c r="B202" s="71"/>
      <c r="C202" s="11" t="s">
        <v>7</v>
      </c>
      <c r="D202" s="37">
        <f t="shared" si="41"/>
        <v>0</v>
      </c>
      <c r="E202" s="22"/>
      <c r="F202" s="22"/>
      <c r="G202" s="22"/>
      <c r="H202" s="37"/>
      <c r="I202" s="37"/>
      <c r="J202" s="37"/>
    </row>
    <row r="203" spans="1:10" ht="31.5" x14ac:dyDescent="0.25">
      <c r="A203" s="78"/>
      <c r="B203" s="71"/>
      <c r="C203" s="11" t="s">
        <v>8</v>
      </c>
      <c r="D203" s="37">
        <f t="shared" si="41"/>
        <v>0</v>
      </c>
      <c r="E203" s="22"/>
      <c r="F203" s="22"/>
      <c r="G203" s="22"/>
      <c r="H203" s="37"/>
      <c r="I203" s="37"/>
      <c r="J203" s="37"/>
    </row>
    <row r="204" spans="1:10" ht="15.75" x14ac:dyDescent="0.25">
      <c r="A204" s="78" t="s">
        <v>62</v>
      </c>
      <c r="B204" s="71" t="s">
        <v>12</v>
      </c>
      <c r="C204" s="11" t="s">
        <v>9</v>
      </c>
      <c r="D204" s="37">
        <f t="shared" si="41"/>
        <v>0</v>
      </c>
      <c r="E204" s="22">
        <f t="shared" ref="E204" si="86">E205+E206</f>
        <v>0</v>
      </c>
      <c r="F204" s="22">
        <f t="shared" ref="F204" si="87">F205+F206</f>
        <v>0</v>
      </c>
      <c r="G204" s="22">
        <f>G205+G206</f>
        <v>0</v>
      </c>
      <c r="H204" s="37">
        <f>H205+H206</f>
        <v>0</v>
      </c>
      <c r="I204" s="37">
        <f t="shared" ref="I204" si="88">I205+I206</f>
        <v>0</v>
      </c>
      <c r="J204" s="37">
        <f t="shared" ref="J204" si="89">J205+J206</f>
        <v>0</v>
      </c>
    </row>
    <row r="205" spans="1:10" ht="47.25" x14ac:dyDescent="0.25">
      <c r="A205" s="78"/>
      <c r="B205" s="71"/>
      <c r="C205" s="11" t="s">
        <v>7</v>
      </c>
      <c r="D205" s="37">
        <f t="shared" si="41"/>
        <v>0</v>
      </c>
      <c r="E205" s="22"/>
      <c r="F205" s="22"/>
      <c r="G205" s="22"/>
      <c r="H205" s="37"/>
      <c r="I205" s="37"/>
      <c r="J205" s="37"/>
    </row>
    <row r="206" spans="1:10" ht="31.5" x14ac:dyDescent="0.25">
      <c r="A206" s="78"/>
      <c r="B206" s="71"/>
      <c r="C206" s="11" t="s">
        <v>8</v>
      </c>
      <c r="D206" s="37">
        <f t="shared" si="41"/>
        <v>0</v>
      </c>
      <c r="E206" s="22"/>
      <c r="F206" s="22"/>
      <c r="G206" s="22"/>
      <c r="H206" s="37"/>
      <c r="I206" s="37"/>
      <c r="J206" s="37"/>
    </row>
    <row r="207" spans="1:10" ht="15.75" x14ac:dyDescent="0.25">
      <c r="A207" s="78" t="s">
        <v>63</v>
      </c>
      <c r="B207" s="71" t="s">
        <v>12</v>
      </c>
      <c r="C207" s="11" t="s">
        <v>9</v>
      </c>
      <c r="D207" s="37">
        <f t="shared" si="41"/>
        <v>0</v>
      </c>
      <c r="E207" s="22">
        <f t="shared" ref="E207" si="90">E208+E209</f>
        <v>0</v>
      </c>
      <c r="F207" s="22">
        <f t="shared" ref="F207" si="91">F208+F209</f>
        <v>0</v>
      </c>
      <c r="G207" s="22">
        <f>G208+G209</f>
        <v>0</v>
      </c>
      <c r="H207" s="37">
        <f>H208+H209</f>
        <v>0</v>
      </c>
      <c r="I207" s="37">
        <f t="shared" ref="I207" si="92">I208+I209</f>
        <v>0</v>
      </c>
      <c r="J207" s="37">
        <f t="shared" ref="J207" si="93">J208+J209</f>
        <v>0</v>
      </c>
    </row>
    <row r="208" spans="1:10" ht="47.25" x14ac:dyDescent="0.25">
      <c r="A208" s="78"/>
      <c r="B208" s="71"/>
      <c r="C208" s="11" t="s">
        <v>7</v>
      </c>
      <c r="D208" s="37">
        <f t="shared" si="41"/>
        <v>0</v>
      </c>
      <c r="E208" s="22"/>
      <c r="F208" s="22"/>
      <c r="G208" s="22"/>
      <c r="H208" s="37"/>
      <c r="I208" s="37"/>
      <c r="J208" s="37"/>
    </row>
    <row r="209" spans="1:10" ht="31.5" x14ac:dyDescent="0.25">
      <c r="A209" s="78"/>
      <c r="B209" s="71"/>
      <c r="C209" s="11" t="s">
        <v>8</v>
      </c>
      <c r="D209" s="37">
        <f t="shared" si="41"/>
        <v>0</v>
      </c>
      <c r="E209" s="22"/>
      <c r="F209" s="22"/>
      <c r="G209" s="22"/>
      <c r="H209" s="37"/>
      <c r="I209" s="37"/>
      <c r="J209" s="37"/>
    </row>
    <row r="210" spans="1:10" ht="15.75" x14ac:dyDescent="0.25">
      <c r="A210" s="78" t="s">
        <v>64</v>
      </c>
      <c r="B210" s="71" t="s">
        <v>12</v>
      </c>
      <c r="C210" s="11" t="s">
        <v>9</v>
      </c>
      <c r="D210" s="37">
        <f t="shared" si="41"/>
        <v>0</v>
      </c>
      <c r="E210" s="22">
        <f t="shared" ref="E210" si="94">E211+E212</f>
        <v>0</v>
      </c>
      <c r="F210" s="22">
        <f t="shared" ref="F210" si="95">F211+F212</f>
        <v>0</v>
      </c>
      <c r="G210" s="22">
        <f>G211+G212</f>
        <v>0</v>
      </c>
      <c r="H210" s="37">
        <f>H211+H212</f>
        <v>0</v>
      </c>
      <c r="I210" s="37">
        <f t="shared" ref="I210" si="96">I211+I212</f>
        <v>0</v>
      </c>
      <c r="J210" s="37">
        <f t="shared" ref="J210" si="97">J211+J212</f>
        <v>0</v>
      </c>
    </row>
    <row r="211" spans="1:10" ht="47.25" x14ac:dyDescent="0.25">
      <c r="A211" s="78"/>
      <c r="B211" s="71"/>
      <c r="C211" s="11" t="s">
        <v>7</v>
      </c>
      <c r="D211" s="37">
        <f t="shared" si="41"/>
        <v>0</v>
      </c>
      <c r="E211" s="22"/>
      <c r="F211" s="22"/>
      <c r="G211" s="22"/>
      <c r="H211" s="37"/>
      <c r="I211" s="37"/>
      <c r="J211" s="37"/>
    </row>
    <row r="212" spans="1:10" ht="31.5" x14ac:dyDescent="0.25">
      <c r="A212" s="78"/>
      <c r="B212" s="71"/>
      <c r="C212" s="11" t="s">
        <v>8</v>
      </c>
      <c r="D212" s="37">
        <f t="shared" si="41"/>
        <v>0</v>
      </c>
      <c r="E212" s="22"/>
      <c r="F212" s="22"/>
      <c r="G212" s="22"/>
      <c r="H212" s="37"/>
      <c r="I212" s="37"/>
      <c r="J212" s="37"/>
    </row>
    <row r="213" spans="1:10" ht="15.75" x14ac:dyDescent="0.25">
      <c r="A213" s="78" t="s">
        <v>65</v>
      </c>
      <c r="B213" s="71" t="s">
        <v>12</v>
      </c>
      <c r="C213" s="11" t="s">
        <v>9</v>
      </c>
      <c r="D213" s="37">
        <f t="shared" si="41"/>
        <v>0</v>
      </c>
      <c r="E213" s="22">
        <f t="shared" ref="E213" si="98">E214+E215</f>
        <v>0</v>
      </c>
      <c r="F213" s="22">
        <f t="shared" ref="F213" si="99">F214+F215</f>
        <v>0</v>
      </c>
      <c r="G213" s="22">
        <f>G214+G215</f>
        <v>0</v>
      </c>
      <c r="H213" s="37">
        <f>H214+H215</f>
        <v>0</v>
      </c>
      <c r="I213" s="37">
        <f t="shared" ref="I213" si="100">I214+I215</f>
        <v>0</v>
      </c>
      <c r="J213" s="37">
        <f t="shared" ref="J213" si="101">J214+J215</f>
        <v>0</v>
      </c>
    </row>
    <row r="214" spans="1:10" ht="47.25" x14ac:dyDescent="0.25">
      <c r="A214" s="78"/>
      <c r="B214" s="71"/>
      <c r="C214" s="11" t="s">
        <v>7</v>
      </c>
      <c r="D214" s="37">
        <f t="shared" si="41"/>
        <v>0</v>
      </c>
      <c r="E214" s="22"/>
      <c r="F214" s="22"/>
      <c r="G214" s="22"/>
      <c r="H214" s="37"/>
      <c r="I214" s="37"/>
      <c r="J214" s="37"/>
    </row>
    <row r="215" spans="1:10" ht="31.5" x14ac:dyDescent="0.25">
      <c r="A215" s="78"/>
      <c r="B215" s="71"/>
      <c r="C215" s="11" t="s">
        <v>8</v>
      </c>
      <c r="D215" s="37">
        <f t="shared" si="41"/>
        <v>0</v>
      </c>
      <c r="E215" s="22"/>
      <c r="F215" s="22"/>
      <c r="G215" s="22"/>
      <c r="H215" s="37"/>
      <c r="I215" s="37"/>
      <c r="J215" s="37"/>
    </row>
    <row r="216" spans="1:10" ht="15.75" x14ac:dyDescent="0.25">
      <c r="A216" s="78" t="s">
        <v>66</v>
      </c>
      <c r="B216" s="71" t="s">
        <v>12</v>
      </c>
      <c r="C216" s="11" t="s">
        <v>9</v>
      </c>
      <c r="D216" s="37">
        <f t="shared" si="41"/>
        <v>0</v>
      </c>
      <c r="E216" s="22">
        <f t="shared" ref="E216" si="102">E217+E218</f>
        <v>0</v>
      </c>
      <c r="F216" s="22">
        <f t="shared" ref="F216" si="103">F217+F218</f>
        <v>0</v>
      </c>
      <c r="G216" s="22">
        <f>G217+G218</f>
        <v>0</v>
      </c>
      <c r="H216" s="37">
        <f>H217+H218</f>
        <v>0</v>
      </c>
      <c r="I216" s="37">
        <f t="shared" ref="I216" si="104">I217+I218</f>
        <v>0</v>
      </c>
      <c r="J216" s="37">
        <f t="shared" ref="J216" si="105">J217+J218</f>
        <v>0</v>
      </c>
    </row>
    <row r="217" spans="1:10" ht="47.25" x14ac:dyDescent="0.25">
      <c r="A217" s="78"/>
      <c r="B217" s="71"/>
      <c r="C217" s="11" t="s">
        <v>7</v>
      </c>
      <c r="D217" s="37">
        <f t="shared" si="41"/>
        <v>0</v>
      </c>
      <c r="E217" s="22"/>
      <c r="F217" s="22"/>
      <c r="G217" s="22"/>
      <c r="H217" s="37">
        <v>0</v>
      </c>
      <c r="I217" s="37"/>
      <c r="J217" s="37"/>
    </row>
    <row r="218" spans="1:10" ht="31.5" x14ac:dyDescent="0.25">
      <c r="A218" s="78"/>
      <c r="B218" s="71"/>
      <c r="C218" s="11" t="s">
        <v>8</v>
      </c>
      <c r="D218" s="37">
        <f t="shared" si="41"/>
        <v>0</v>
      </c>
      <c r="E218" s="22"/>
      <c r="F218" s="22"/>
      <c r="G218" s="22"/>
      <c r="H218" s="37">
        <v>0</v>
      </c>
      <c r="I218" s="37"/>
      <c r="J218" s="37"/>
    </row>
    <row r="219" spans="1:10" ht="15.75" x14ac:dyDescent="0.25">
      <c r="A219" s="75" t="s">
        <v>143</v>
      </c>
      <c r="B219" s="71" t="s">
        <v>12</v>
      </c>
      <c r="C219" s="11" t="s">
        <v>9</v>
      </c>
      <c r="D219" s="37">
        <f t="shared" si="41"/>
        <v>2</v>
      </c>
      <c r="E219" s="22">
        <f t="shared" ref="E219" si="106">E220+E221</f>
        <v>2</v>
      </c>
      <c r="F219" s="22">
        <f t="shared" ref="F219" si="107">F220+F221</f>
        <v>0</v>
      </c>
      <c r="G219" s="22">
        <f>G220+G221</f>
        <v>0</v>
      </c>
      <c r="H219" s="37">
        <f>H220+H221</f>
        <v>0</v>
      </c>
      <c r="I219" s="37">
        <f t="shared" ref="I219" si="108">I220+I221</f>
        <v>0</v>
      </c>
      <c r="J219" s="37">
        <f t="shared" ref="J219" si="109">J220+J221</f>
        <v>0</v>
      </c>
    </row>
    <row r="220" spans="1:10" ht="47.25" x14ac:dyDescent="0.25">
      <c r="A220" s="76"/>
      <c r="B220" s="71"/>
      <c r="C220" s="11" t="s">
        <v>7</v>
      </c>
      <c r="D220" s="37">
        <f t="shared" si="41"/>
        <v>0</v>
      </c>
      <c r="E220" s="22"/>
      <c r="F220" s="22"/>
      <c r="G220" s="22"/>
      <c r="H220" s="37"/>
      <c r="I220" s="37"/>
      <c r="J220" s="37"/>
    </row>
    <row r="221" spans="1:10" ht="31.5" x14ac:dyDescent="0.25">
      <c r="A221" s="77"/>
      <c r="B221" s="71"/>
      <c r="C221" s="11" t="s">
        <v>8</v>
      </c>
      <c r="D221" s="37">
        <f t="shared" si="41"/>
        <v>2</v>
      </c>
      <c r="E221" s="22">
        <v>2</v>
      </c>
      <c r="F221" s="22"/>
      <c r="G221" s="22"/>
      <c r="H221" s="37"/>
      <c r="I221" s="37"/>
      <c r="J221" s="37"/>
    </row>
    <row r="222" spans="1:10" ht="15.75" x14ac:dyDescent="0.25">
      <c r="A222" s="78" t="s">
        <v>67</v>
      </c>
      <c r="B222" s="71" t="s">
        <v>12</v>
      </c>
      <c r="C222" s="11" t="s">
        <v>9</v>
      </c>
      <c r="D222" s="37">
        <f t="shared" si="41"/>
        <v>0.7</v>
      </c>
      <c r="E222" s="22">
        <f t="shared" ref="E222" si="110">E223+E224</f>
        <v>0.7</v>
      </c>
      <c r="F222" s="22">
        <f t="shared" ref="F222" si="111">F223+F224</f>
        <v>0</v>
      </c>
      <c r="G222" s="22">
        <f>G223+G224</f>
        <v>0</v>
      </c>
      <c r="H222" s="37">
        <f>H223+H224</f>
        <v>0</v>
      </c>
      <c r="I222" s="37">
        <f t="shared" ref="I222" si="112">I223+I224</f>
        <v>0</v>
      </c>
      <c r="J222" s="37">
        <f t="shared" ref="J222" si="113">J223+J224</f>
        <v>0</v>
      </c>
    </row>
    <row r="223" spans="1:10" ht="47.25" x14ac:dyDescent="0.25">
      <c r="A223" s="78"/>
      <c r="B223" s="71"/>
      <c r="C223" s="11" t="s">
        <v>7</v>
      </c>
      <c r="D223" s="37">
        <f t="shared" si="41"/>
        <v>0</v>
      </c>
      <c r="E223" s="22">
        <v>0</v>
      </c>
      <c r="F223" s="22">
        <v>0</v>
      </c>
      <c r="G223" s="22">
        <v>0</v>
      </c>
      <c r="H223" s="37">
        <v>0</v>
      </c>
      <c r="I223" s="37">
        <v>0</v>
      </c>
      <c r="J223" s="37">
        <v>0</v>
      </c>
    </row>
    <row r="224" spans="1:10" ht="31.5" x14ac:dyDescent="0.25">
      <c r="A224" s="78"/>
      <c r="B224" s="71"/>
      <c r="C224" s="11" t="s">
        <v>8</v>
      </c>
      <c r="D224" s="37">
        <f t="shared" si="41"/>
        <v>0.7</v>
      </c>
      <c r="E224" s="22">
        <v>0.7</v>
      </c>
      <c r="F224" s="22">
        <v>0</v>
      </c>
      <c r="G224" s="22">
        <v>0</v>
      </c>
      <c r="H224" s="37">
        <v>0</v>
      </c>
      <c r="I224" s="37">
        <v>0</v>
      </c>
      <c r="J224" s="37">
        <v>0</v>
      </c>
    </row>
    <row r="225" spans="1:10" ht="15.75" x14ac:dyDescent="0.25">
      <c r="A225" s="78" t="s">
        <v>68</v>
      </c>
      <c r="B225" s="71" t="s">
        <v>69</v>
      </c>
      <c r="C225" s="11" t="s">
        <v>9</v>
      </c>
      <c r="D225" s="37">
        <f t="shared" si="41"/>
        <v>0</v>
      </c>
      <c r="E225" s="22">
        <f>E226+E227</f>
        <v>0</v>
      </c>
      <c r="F225" s="22">
        <f t="shared" ref="F225:G225" si="114">F226+F227</f>
        <v>0</v>
      </c>
      <c r="G225" s="22">
        <f t="shared" si="114"/>
        <v>0</v>
      </c>
      <c r="H225" s="37">
        <f>H226+H227</f>
        <v>0</v>
      </c>
      <c r="I225" s="37">
        <f t="shared" ref="I225:J225" si="115">I226+I227</f>
        <v>0</v>
      </c>
      <c r="J225" s="37">
        <f t="shared" si="115"/>
        <v>0</v>
      </c>
    </row>
    <row r="226" spans="1:10" ht="15.75" customHeight="1" x14ac:dyDescent="0.25">
      <c r="A226" s="78"/>
      <c r="B226" s="71"/>
      <c r="C226" s="11" t="s">
        <v>7</v>
      </c>
      <c r="D226" s="37">
        <f t="shared" si="41"/>
        <v>0</v>
      </c>
      <c r="E226" s="22"/>
      <c r="F226" s="22"/>
      <c r="G226" s="22"/>
      <c r="H226" s="37"/>
      <c r="I226" s="37"/>
      <c r="J226" s="37"/>
    </row>
    <row r="227" spans="1:10" ht="31.5" x14ac:dyDescent="0.25">
      <c r="A227" s="78"/>
      <c r="B227" s="71"/>
      <c r="C227" s="11" t="s">
        <v>8</v>
      </c>
      <c r="D227" s="37">
        <f t="shared" si="41"/>
        <v>0</v>
      </c>
      <c r="E227" s="22"/>
      <c r="F227" s="22"/>
      <c r="G227" s="22"/>
      <c r="H227" s="37"/>
      <c r="I227" s="37"/>
      <c r="J227" s="37"/>
    </row>
    <row r="228" spans="1:10" ht="15.75" x14ac:dyDescent="0.25">
      <c r="A228" s="78" t="s">
        <v>70</v>
      </c>
      <c r="B228" s="71" t="s">
        <v>69</v>
      </c>
      <c r="C228" s="11" t="s">
        <v>9</v>
      </c>
      <c r="D228" s="37">
        <f t="shared" si="41"/>
        <v>0</v>
      </c>
      <c r="E228" s="22">
        <f t="shared" ref="E228" si="116">E229+E230</f>
        <v>0</v>
      </c>
      <c r="F228" s="22">
        <f t="shared" ref="F228" si="117">F229+F230</f>
        <v>0</v>
      </c>
      <c r="G228" s="22">
        <f>G229+G230</f>
        <v>0</v>
      </c>
      <c r="H228" s="37">
        <f>H229+H230</f>
        <v>0</v>
      </c>
      <c r="I228" s="37">
        <f t="shared" ref="I228" si="118">I229+I230</f>
        <v>0</v>
      </c>
      <c r="J228" s="37">
        <f t="shared" ref="J228" si="119">J229+J230</f>
        <v>0</v>
      </c>
    </row>
    <row r="229" spans="1:10" ht="47.25" x14ac:dyDescent="0.25">
      <c r="A229" s="78"/>
      <c r="B229" s="71"/>
      <c r="C229" s="11" t="s">
        <v>7</v>
      </c>
      <c r="D229" s="37">
        <f t="shared" si="41"/>
        <v>0</v>
      </c>
      <c r="E229" s="22"/>
      <c r="F229" s="22"/>
      <c r="G229" s="22">
        <v>0</v>
      </c>
      <c r="H229" s="37">
        <v>0</v>
      </c>
      <c r="I229" s="37"/>
      <c r="J229" s="37"/>
    </row>
    <row r="230" spans="1:10" ht="31.5" x14ac:dyDescent="0.25">
      <c r="A230" s="78"/>
      <c r="B230" s="71"/>
      <c r="C230" s="11" t="s">
        <v>8</v>
      </c>
      <c r="D230" s="37">
        <f t="shared" si="41"/>
        <v>0</v>
      </c>
      <c r="E230" s="22"/>
      <c r="F230" s="22"/>
      <c r="G230" s="22">
        <v>0</v>
      </c>
      <c r="H230" s="37">
        <v>0</v>
      </c>
      <c r="I230" s="37"/>
      <c r="J230" s="37"/>
    </row>
    <row r="231" spans="1:10" ht="15.75" x14ac:dyDescent="0.25">
      <c r="A231" s="78" t="s">
        <v>71</v>
      </c>
      <c r="B231" s="71" t="s">
        <v>69</v>
      </c>
      <c r="C231" s="11" t="s">
        <v>9</v>
      </c>
      <c r="D231" s="37">
        <f t="shared" ref="D231:D272" si="120">SUM(E231:J231)</f>
        <v>0</v>
      </c>
      <c r="E231" s="22">
        <f t="shared" ref="E231" si="121">E232+E233</f>
        <v>0</v>
      </c>
      <c r="F231" s="22">
        <f t="shared" ref="F231" si="122">F232+F233</f>
        <v>0</v>
      </c>
      <c r="G231" s="22">
        <f>G232+G233</f>
        <v>0</v>
      </c>
      <c r="H231" s="37">
        <f>H232+H233</f>
        <v>0</v>
      </c>
      <c r="I231" s="37">
        <f t="shared" ref="I231" si="123">I232+I233</f>
        <v>0</v>
      </c>
      <c r="J231" s="37">
        <f t="shared" ref="J231" si="124">J232+J233</f>
        <v>0</v>
      </c>
    </row>
    <row r="232" spans="1:10" ht="47.25" x14ac:dyDescent="0.25">
      <c r="A232" s="78"/>
      <c r="B232" s="71"/>
      <c r="C232" s="11" t="s">
        <v>7</v>
      </c>
      <c r="D232" s="37">
        <f t="shared" si="120"/>
        <v>0</v>
      </c>
      <c r="E232" s="22"/>
      <c r="F232" s="22"/>
      <c r="G232" s="22">
        <v>0</v>
      </c>
      <c r="H232" s="37"/>
      <c r="I232" s="37"/>
      <c r="J232" s="37"/>
    </row>
    <row r="233" spans="1:10" ht="31.5" x14ac:dyDescent="0.25">
      <c r="A233" s="78"/>
      <c r="B233" s="71"/>
      <c r="C233" s="11" t="s">
        <v>8</v>
      </c>
      <c r="D233" s="37">
        <f t="shared" si="120"/>
        <v>0</v>
      </c>
      <c r="E233" s="22"/>
      <c r="F233" s="22"/>
      <c r="G233" s="22">
        <v>0</v>
      </c>
      <c r="H233" s="37"/>
      <c r="I233" s="37"/>
      <c r="J233" s="37"/>
    </row>
    <row r="234" spans="1:10" ht="15.75" x14ac:dyDescent="0.25">
      <c r="A234" s="78" t="s">
        <v>161</v>
      </c>
      <c r="B234" s="71" t="s">
        <v>69</v>
      </c>
      <c r="C234" s="11" t="s">
        <v>9</v>
      </c>
      <c r="D234" s="37">
        <f t="shared" si="120"/>
        <v>101.1</v>
      </c>
      <c r="E234" s="22">
        <f t="shared" ref="E234" si="125">E235+E236</f>
        <v>0</v>
      </c>
      <c r="F234" s="22">
        <f t="shared" ref="F234" si="126">F235+F236</f>
        <v>0</v>
      </c>
      <c r="G234" s="22">
        <f>G235+G236</f>
        <v>101.1</v>
      </c>
      <c r="H234" s="37">
        <f>H235+H236</f>
        <v>0</v>
      </c>
      <c r="I234" s="37">
        <f t="shared" ref="I234" si="127">I235+I236</f>
        <v>0</v>
      </c>
      <c r="J234" s="37">
        <f t="shared" ref="J234" si="128">J235+J236</f>
        <v>0</v>
      </c>
    </row>
    <row r="235" spans="1:10" ht="47.25" x14ac:dyDescent="0.25">
      <c r="A235" s="78"/>
      <c r="B235" s="71"/>
      <c r="C235" s="11" t="s">
        <v>7</v>
      </c>
      <c r="D235" s="37">
        <f t="shared" si="120"/>
        <v>100</v>
      </c>
      <c r="E235" s="22"/>
      <c r="F235" s="22"/>
      <c r="G235" s="22">
        <v>100</v>
      </c>
      <c r="H235" s="37"/>
      <c r="I235" s="37"/>
      <c r="J235" s="37"/>
    </row>
    <row r="236" spans="1:10" ht="31.5" x14ac:dyDescent="0.25">
      <c r="A236" s="78"/>
      <c r="B236" s="71"/>
      <c r="C236" s="11" t="s">
        <v>8</v>
      </c>
      <c r="D236" s="37">
        <f t="shared" si="120"/>
        <v>1.1000000000000001</v>
      </c>
      <c r="E236" s="22"/>
      <c r="F236" s="22"/>
      <c r="G236" s="22">
        <v>1.1000000000000001</v>
      </c>
      <c r="H236" s="37"/>
      <c r="I236" s="37"/>
      <c r="J236" s="37"/>
    </row>
    <row r="237" spans="1:10" ht="15.75" x14ac:dyDescent="0.25">
      <c r="A237" s="78" t="s">
        <v>162</v>
      </c>
      <c r="B237" s="71" t="s">
        <v>69</v>
      </c>
      <c r="C237" s="11" t="s">
        <v>9</v>
      </c>
      <c r="D237" s="37">
        <f t="shared" si="120"/>
        <v>31</v>
      </c>
      <c r="E237" s="22">
        <f t="shared" ref="E237" si="129">E238+E239</f>
        <v>0</v>
      </c>
      <c r="F237" s="22">
        <f t="shared" ref="F237" si="130">F238+F239</f>
        <v>0</v>
      </c>
      <c r="G237" s="22">
        <f>G238+G239</f>
        <v>31</v>
      </c>
      <c r="H237" s="37">
        <f>H238+H239</f>
        <v>0</v>
      </c>
      <c r="I237" s="37">
        <f t="shared" ref="I237" si="131">I238+I239</f>
        <v>0</v>
      </c>
      <c r="J237" s="37">
        <f t="shared" ref="J237" si="132">J238+J239</f>
        <v>0</v>
      </c>
    </row>
    <row r="238" spans="1:10" ht="47.25" x14ac:dyDescent="0.25">
      <c r="A238" s="78"/>
      <c r="B238" s="71"/>
      <c r="C238" s="11" t="s">
        <v>7</v>
      </c>
      <c r="D238" s="37">
        <f t="shared" si="120"/>
        <v>30</v>
      </c>
      <c r="E238" s="22"/>
      <c r="F238" s="22"/>
      <c r="G238" s="22">
        <v>30</v>
      </c>
      <c r="H238" s="37"/>
      <c r="I238" s="37"/>
      <c r="J238" s="37"/>
    </row>
    <row r="239" spans="1:10" ht="31.5" x14ac:dyDescent="0.25">
      <c r="A239" s="78"/>
      <c r="B239" s="71"/>
      <c r="C239" s="11" t="s">
        <v>8</v>
      </c>
      <c r="D239" s="37">
        <f t="shared" si="120"/>
        <v>1</v>
      </c>
      <c r="E239" s="22"/>
      <c r="F239" s="22"/>
      <c r="G239" s="22">
        <v>1</v>
      </c>
      <c r="H239" s="37"/>
      <c r="I239" s="37"/>
      <c r="J239" s="37"/>
    </row>
    <row r="240" spans="1:10" ht="15.75" x14ac:dyDescent="0.25">
      <c r="A240" s="78" t="s">
        <v>163</v>
      </c>
      <c r="B240" s="71" t="s">
        <v>69</v>
      </c>
      <c r="C240" s="11" t="s">
        <v>9</v>
      </c>
      <c r="D240" s="37">
        <f t="shared" si="120"/>
        <v>0</v>
      </c>
      <c r="E240" s="22">
        <f t="shared" ref="E240" si="133">E241+E242</f>
        <v>0</v>
      </c>
      <c r="F240" s="22">
        <f t="shared" ref="F240" si="134">F241+F242</f>
        <v>0</v>
      </c>
      <c r="G240" s="22">
        <f>G241+G242</f>
        <v>0</v>
      </c>
      <c r="H240" s="37">
        <f>H241+H242</f>
        <v>0</v>
      </c>
      <c r="I240" s="37">
        <f t="shared" ref="I240" si="135">I241+I242</f>
        <v>0</v>
      </c>
      <c r="J240" s="37">
        <f t="shared" ref="J240" si="136">J241+J242</f>
        <v>0</v>
      </c>
    </row>
    <row r="241" spans="1:10" ht="47.25" x14ac:dyDescent="0.25">
      <c r="A241" s="78"/>
      <c r="B241" s="71"/>
      <c r="C241" s="11" t="s">
        <v>7</v>
      </c>
      <c r="D241" s="37">
        <f t="shared" si="120"/>
        <v>0</v>
      </c>
      <c r="E241" s="22"/>
      <c r="F241" s="22"/>
      <c r="G241" s="22"/>
      <c r="H241" s="37"/>
      <c r="I241" s="37"/>
      <c r="J241" s="37"/>
    </row>
    <row r="242" spans="1:10" ht="31.5" x14ac:dyDescent="0.25">
      <c r="A242" s="78"/>
      <c r="B242" s="71"/>
      <c r="C242" s="11" t="s">
        <v>8</v>
      </c>
      <c r="D242" s="37">
        <f t="shared" si="120"/>
        <v>0</v>
      </c>
      <c r="E242" s="22"/>
      <c r="F242" s="22"/>
      <c r="G242" s="22"/>
      <c r="H242" s="37"/>
      <c r="I242" s="37"/>
      <c r="J242" s="37"/>
    </row>
    <row r="243" spans="1:10" ht="15.75" x14ac:dyDescent="0.25">
      <c r="A243" s="78" t="s">
        <v>164</v>
      </c>
      <c r="B243" s="71" t="s">
        <v>69</v>
      </c>
      <c r="C243" s="11" t="s">
        <v>9</v>
      </c>
      <c r="D243" s="37">
        <f t="shared" si="120"/>
        <v>0</v>
      </c>
      <c r="E243" s="22">
        <f t="shared" ref="E243" si="137">E244+E245</f>
        <v>0</v>
      </c>
      <c r="F243" s="22">
        <f t="shared" ref="F243" si="138">F244+F245</f>
        <v>0</v>
      </c>
      <c r="G243" s="22">
        <f>G244+G245</f>
        <v>0</v>
      </c>
      <c r="H243" s="37">
        <f>H244+H245</f>
        <v>0</v>
      </c>
      <c r="I243" s="37">
        <f t="shared" ref="I243" si="139">I244+I245</f>
        <v>0</v>
      </c>
      <c r="J243" s="37">
        <f t="shared" ref="J243" si="140">J244+J245</f>
        <v>0</v>
      </c>
    </row>
    <row r="244" spans="1:10" ht="47.25" x14ac:dyDescent="0.25">
      <c r="A244" s="78"/>
      <c r="B244" s="71"/>
      <c r="C244" s="11" t="s">
        <v>7</v>
      </c>
      <c r="D244" s="37">
        <f t="shared" si="120"/>
        <v>0</v>
      </c>
      <c r="E244" s="22"/>
      <c r="F244" s="22"/>
      <c r="G244" s="22"/>
      <c r="H244" s="37"/>
      <c r="I244" s="37"/>
      <c r="J244" s="37"/>
    </row>
    <row r="245" spans="1:10" ht="31.5" x14ac:dyDescent="0.25">
      <c r="A245" s="78"/>
      <c r="B245" s="71"/>
      <c r="C245" s="11" t="s">
        <v>8</v>
      </c>
      <c r="D245" s="37">
        <f t="shared" si="120"/>
        <v>0</v>
      </c>
      <c r="E245" s="22"/>
      <c r="F245" s="22"/>
      <c r="G245" s="22"/>
      <c r="H245" s="37"/>
      <c r="I245" s="37"/>
      <c r="J245" s="37"/>
    </row>
    <row r="246" spans="1:10" ht="15.75" x14ac:dyDescent="0.25">
      <c r="A246" s="78" t="s">
        <v>165</v>
      </c>
      <c r="B246" s="71" t="s">
        <v>69</v>
      </c>
      <c r="C246" s="11" t="s">
        <v>9</v>
      </c>
      <c r="D246" s="37">
        <f t="shared" si="120"/>
        <v>0</v>
      </c>
      <c r="E246" s="22">
        <f t="shared" ref="E246" si="141">E247+E248</f>
        <v>0</v>
      </c>
      <c r="F246" s="22">
        <f t="shared" ref="F246" si="142">F247+F248</f>
        <v>0</v>
      </c>
      <c r="G246" s="22">
        <f>G247+G248</f>
        <v>0</v>
      </c>
      <c r="H246" s="37">
        <f>H247+H248</f>
        <v>0</v>
      </c>
      <c r="I246" s="37">
        <f t="shared" ref="I246" si="143">I247+I248</f>
        <v>0</v>
      </c>
      <c r="J246" s="37">
        <f t="shared" ref="J246" si="144">J247+J248</f>
        <v>0</v>
      </c>
    </row>
    <row r="247" spans="1:10" ht="47.25" x14ac:dyDescent="0.25">
      <c r="A247" s="78"/>
      <c r="B247" s="71"/>
      <c r="C247" s="11" t="s">
        <v>7</v>
      </c>
      <c r="D247" s="37">
        <f t="shared" si="120"/>
        <v>0</v>
      </c>
      <c r="E247" s="22"/>
      <c r="F247" s="22"/>
      <c r="G247" s="22"/>
      <c r="H247" s="37"/>
      <c r="I247" s="37"/>
      <c r="J247" s="37"/>
    </row>
    <row r="248" spans="1:10" ht="31.5" x14ac:dyDescent="0.25">
      <c r="A248" s="78"/>
      <c r="B248" s="71"/>
      <c r="C248" s="11" t="s">
        <v>8</v>
      </c>
      <c r="D248" s="37">
        <f t="shared" si="120"/>
        <v>0</v>
      </c>
      <c r="E248" s="22"/>
      <c r="F248" s="22"/>
      <c r="G248" s="22"/>
      <c r="H248" s="37"/>
      <c r="I248" s="37"/>
      <c r="J248" s="37"/>
    </row>
    <row r="249" spans="1:10" ht="15.75" x14ac:dyDescent="0.25">
      <c r="A249" s="78" t="s">
        <v>166</v>
      </c>
      <c r="B249" s="71" t="s">
        <v>69</v>
      </c>
      <c r="C249" s="11" t="s">
        <v>9</v>
      </c>
      <c r="D249" s="37">
        <f t="shared" si="120"/>
        <v>0</v>
      </c>
      <c r="E249" s="22">
        <f t="shared" ref="E249" si="145">E250+E251</f>
        <v>0</v>
      </c>
      <c r="F249" s="22">
        <f t="shared" ref="F249" si="146">F250+F251</f>
        <v>0</v>
      </c>
      <c r="G249" s="22">
        <f>G250+G251</f>
        <v>0</v>
      </c>
      <c r="H249" s="37">
        <f>H250+H251</f>
        <v>0</v>
      </c>
      <c r="I249" s="37">
        <f t="shared" ref="I249" si="147">I250+I251</f>
        <v>0</v>
      </c>
      <c r="J249" s="37">
        <f t="shared" ref="J249" si="148">J250+J251</f>
        <v>0</v>
      </c>
    </row>
    <row r="250" spans="1:10" ht="47.25" x14ac:dyDescent="0.25">
      <c r="A250" s="78"/>
      <c r="B250" s="71"/>
      <c r="C250" s="11" t="s">
        <v>7</v>
      </c>
      <c r="D250" s="37">
        <f t="shared" si="120"/>
        <v>0</v>
      </c>
      <c r="E250" s="22"/>
      <c r="F250" s="22"/>
      <c r="G250" s="22"/>
      <c r="H250" s="37"/>
      <c r="I250" s="37"/>
      <c r="J250" s="37"/>
    </row>
    <row r="251" spans="1:10" ht="31.5" x14ac:dyDescent="0.25">
      <c r="A251" s="78"/>
      <c r="B251" s="71"/>
      <c r="C251" s="11" t="s">
        <v>8</v>
      </c>
      <c r="D251" s="37">
        <f t="shared" si="120"/>
        <v>0</v>
      </c>
      <c r="E251" s="22"/>
      <c r="F251" s="22"/>
      <c r="G251" s="22"/>
      <c r="H251" s="37"/>
      <c r="I251" s="37"/>
      <c r="J251" s="37"/>
    </row>
    <row r="252" spans="1:10" ht="15.75" x14ac:dyDescent="0.25">
      <c r="A252" s="78" t="s">
        <v>167</v>
      </c>
      <c r="B252" s="71" t="s">
        <v>69</v>
      </c>
      <c r="C252" s="11" t="s">
        <v>9</v>
      </c>
      <c r="D252" s="37">
        <f t="shared" si="120"/>
        <v>0</v>
      </c>
      <c r="E252" s="22">
        <f t="shared" ref="E252" si="149">E253+E254</f>
        <v>0</v>
      </c>
      <c r="F252" s="22">
        <f t="shared" ref="F252" si="150">F253+F254</f>
        <v>0</v>
      </c>
      <c r="G252" s="22">
        <f>G253+G254</f>
        <v>0</v>
      </c>
      <c r="H252" s="37">
        <f>H253+H254</f>
        <v>0</v>
      </c>
      <c r="I252" s="37">
        <f t="shared" ref="I252" si="151">I253+I254</f>
        <v>0</v>
      </c>
      <c r="J252" s="37">
        <f t="shared" ref="J252" si="152">J253+J254</f>
        <v>0</v>
      </c>
    </row>
    <row r="253" spans="1:10" ht="47.25" x14ac:dyDescent="0.25">
      <c r="A253" s="78"/>
      <c r="B253" s="71"/>
      <c r="C253" s="11" t="s">
        <v>7</v>
      </c>
      <c r="D253" s="37">
        <f t="shared" si="120"/>
        <v>0</v>
      </c>
      <c r="E253" s="22"/>
      <c r="F253" s="22"/>
      <c r="G253" s="22"/>
      <c r="H253" s="37"/>
      <c r="I253" s="37"/>
      <c r="J253" s="37"/>
    </row>
    <row r="254" spans="1:10" ht="31.5" x14ac:dyDescent="0.25">
      <c r="A254" s="78"/>
      <c r="B254" s="71"/>
      <c r="C254" s="11" t="s">
        <v>8</v>
      </c>
      <c r="D254" s="37">
        <f t="shared" si="120"/>
        <v>0</v>
      </c>
      <c r="E254" s="22"/>
      <c r="F254" s="22"/>
      <c r="G254" s="22"/>
      <c r="H254" s="37"/>
      <c r="I254" s="37"/>
      <c r="J254" s="37"/>
    </row>
    <row r="255" spans="1:10" ht="15.75" x14ac:dyDescent="0.25">
      <c r="A255" s="75" t="s">
        <v>173</v>
      </c>
      <c r="B255" s="71" t="s">
        <v>69</v>
      </c>
      <c r="C255" s="11" t="s">
        <v>9</v>
      </c>
      <c r="D255" s="37">
        <f t="shared" si="120"/>
        <v>1071.0999999999999</v>
      </c>
      <c r="E255" s="22">
        <f t="shared" ref="E255" si="153">E256+E257</f>
        <v>0</v>
      </c>
      <c r="F255" s="22">
        <f t="shared" ref="F255" si="154">F256+F257</f>
        <v>0</v>
      </c>
      <c r="G255" s="22">
        <f>G256+G257</f>
        <v>1071.0999999999999</v>
      </c>
      <c r="H255" s="37">
        <f>H256+H257</f>
        <v>0</v>
      </c>
      <c r="I255" s="37">
        <f t="shared" ref="I255" si="155">I256+I257</f>
        <v>0</v>
      </c>
      <c r="J255" s="37">
        <f t="shared" ref="J255" si="156">J256+J257</f>
        <v>0</v>
      </c>
    </row>
    <row r="256" spans="1:10" ht="47.25" x14ac:dyDescent="0.25">
      <c r="A256" s="76"/>
      <c r="B256" s="71"/>
      <c r="C256" s="11" t="s">
        <v>7</v>
      </c>
      <c r="D256" s="37">
        <f t="shared" si="120"/>
        <v>760</v>
      </c>
      <c r="E256" s="22"/>
      <c r="F256" s="22"/>
      <c r="G256" s="25">
        <v>760</v>
      </c>
      <c r="H256" s="37"/>
      <c r="I256" s="37"/>
      <c r="J256" s="37"/>
    </row>
    <row r="257" spans="1:10" ht="31.5" x14ac:dyDescent="0.25">
      <c r="A257" s="77"/>
      <c r="B257" s="71"/>
      <c r="C257" s="11" t="s">
        <v>8</v>
      </c>
      <c r="D257" s="37">
        <f t="shared" si="120"/>
        <v>311.10000000000002</v>
      </c>
      <c r="E257" s="22"/>
      <c r="F257" s="22"/>
      <c r="G257" s="25">
        <v>311.10000000000002</v>
      </c>
      <c r="H257" s="37"/>
      <c r="I257" s="37"/>
      <c r="J257" s="37"/>
    </row>
    <row r="258" spans="1:10" ht="15.75" x14ac:dyDescent="0.25">
      <c r="A258" s="75" t="s">
        <v>168</v>
      </c>
      <c r="B258" s="71" t="s">
        <v>69</v>
      </c>
      <c r="C258" s="11" t="s">
        <v>9</v>
      </c>
      <c r="D258" s="37">
        <f t="shared" si="120"/>
        <v>848.80000000000007</v>
      </c>
      <c r="E258" s="22">
        <f t="shared" ref="E258" si="157">E259+E260</f>
        <v>0</v>
      </c>
      <c r="F258" s="22">
        <f t="shared" ref="F258" si="158">F259+F260</f>
        <v>0</v>
      </c>
      <c r="G258" s="22">
        <f>G259+G260</f>
        <v>0</v>
      </c>
      <c r="H258" s="37">
        <f>H259+H260</f>
        <v>848.80000000000007</v>
      </c>
      <c r="I258" s="37">
        <f t="shared" ref="I258" si="159">I259+I260</f>
        <v>0</v>
      </c>
      <c r="J258" s="37">
        <f t="shared" ref="J258" si="160">J259+J260</f>
        <v>0</v>
      </c>
    </row>
    <row r="259" spans="1:10" ht="47.25" x14ac:dyDescent="0.25">
      <c r="A259" s="76"/>
      <c r="B259" s="71"/>
      <c r="C259" s="11" t="s">
        <v>7</v>
      </c>
      <c r="D259" s="37">
        <f t="shared" si="120"/>
        <v>801.6</v>
      </c>
      <c r="E259" s="22"/>
      <c r="F259" s="22"/>
      <c r="G259" s="22"/>
      <c r="H259" s="37">
        <v>801.6</v>
      </c>
      <c r="I259" s="37"/>
      <c r="J259" s="37"/>
    </row>
    <row r="260" spans="1:10" ht="31.5" x14ac:dyDescent="0.25">
      <c r="A260" s="77"/>
      <c r="B260" s="71"/>
      <c r="C260" s="11" t="s">
        <v>8</v>
      </c>
      <c r="D260" s="37">
        <f t="shared" si="120"/>
        <v>47.199999999999996</v>
      </c>
      <c r="E260" s="22"/>
      <c r="F260" s="22"/>
      <c r="G260" s="22"/>
      <c r="H260" s="37">
        <f>43.4+3.8</f>
        <v>47.199999999999996</v>
      </c>
      <c r="I260" s="37"/>
      <c r="J260" s="37"/>
    </row>
    <row r="261" spans="1:10" ht="15.75" x14ac:dyDescent="0.25">
      <c r="A261" s="71" t="s">
        <v>169</v>
      </c>
      <c r="B261" s="71" t="s">
        <v>69</v>
      </c>
      <c r="C261" s="11" t="s">
        <v>9</v>
      </c>
      <c r="D261" s="37">
        <f t="shared" si="120"/>
        <v>530</v>
      </c>
      <c r="E261" s="22">
        <f t="shared" ref="E261" si="161">E262+E263</f>
        <v>0</v>
      </c>
      <c r="F261" s="22">
        <f t="shared" ref="F261" si="162">F262+F263</f>
        <v>0</v>
      </c>
      <c r="G261" s="22">
        <f>G262+G263</f>
        <v>530</v>
      </c>
      <c r="H261" s="37">
        <f>H262+H263</f>
        <v>0</v>
      </c>
      <c r="I261" s="37">
        <f t="shared" ref="I261" si="163">I262+I263</f>
        <v>0</v>
      </c>
      <c r="J261" s="37">
        <f t="shared" ref="J261" si="164">J262+J263</f>
        <v>0</v>
      </c>
    </row>
    <row r="262" spans="1:10" ht="47.25" x14ac:dyDescent="0.25">
      <c r="A262" s="71"/>
      <c r="B262" s="71"/>
      <c r="C262" s="11" t="s">
        <v>7</v>
      </c>
      <c r="D262" s="37">
        <f t="shared" si="120"/>
        <v>140</v>
      </c>
      <c r="E262" s="22"/>
      <c r="F262" s="22"/>
      <c r="G262" s="25">
        <v>140</v>
      </c>
      <c r="H262" s="37"/>
      <c r="I262" s="37"/>
      <c r="J262" s="37"/>
    </row>
    <row r="263" spans="1:10" ht="31.5" x14ac:dyDescent="0.25">
      <c r="A263" s="71"/>
      <c r="B263" s="71"/>
      <c r="C263" s="11" t="s">
        <v>8</v>
      </c>
      <c r="D263" s="37">
        <f t="shared" si="120"/>
        <v>390</v>
      </c>
      <c r="E263" s="22"/>
      <c r="F263" s="22"/>
      <c r="G263" s="25">
        <v>390</v>
      </c>
      <c r="H263" s="37"/>
      <c r="I263" s="37"/>
      <c r="J263" s="37"/>
    </row>
    <row r="264" spans="1:10" ht="15.75" x14ac:dyDescent="0.25">
      <c r="A264" s="90" t="s">
        <v>170</v>
      </c>
      <c r="B264" s="90" t="s">
        <v>69</v>
      </c>
      <c r="C264" s="11" t="s">
        <v>9</v>
      </c>
      <c r="D264" s="37">
        <f t="shared" si="120"/>
        <v>31</v>
      </c>
      <c r="E264" s="22">
        <f t="shared" ref="E264" si="165">E265+E266</f>
        <v>0</v>
      </c>
      <c r="F264" s="22">
        <f t="shared" ref="F264" si="166">F265+F266</f>
        <v>0</v>
      </c>
      <c r="G264" s="22">
        <f>G265+G266</f>
        <v>31</v>
      </c>
      <c r="H264" s="37">
        <f>H265+H266</f>
        <v>0</v>
      </c>
      <c r="I264" s="37">
        <f t="shared" ref="I264" si="167">I265+I266</f>
        <v>0</v>
      </c>
      <c r="J264" s="37">
        <f t="shared" ref="J264" si="168">J265+J266</f>
        <v>0</v>
      </c>
    </row>
    <row r="265" spans="1:10" ht="47.25" x14ac:dyDescent="0.25">
      <c r="A265" s="104"/>
      <c r="B265" s="91"/>
      <c r="C265" s="11" t="s">
        <v>7</v>
      </c>
      <c r="D265" s="37">
        <f t="shared" si="120"/>
        <v>30</v>
      </c>
      <c r="E265" s="26"/>
      <c r="F265" s="26"/>
      <c r="G265" s="26">
        <v>30</v>
      </c>
      <c r="H265" s="43"/>
      <c r="I265" s="43"/>
      <c r="J265" s="43"/>
    </row>
    <row r="266" spans="1:10" ht="31.5" x14ac:dyDescent="0.25">
      <c r="A266" s="105"/>
      <c r="B266" s="92"/>
      <c r="C266" s="11" t="s">
        <v>8</v>
      </c>
      <c r="D266" s="37">
        <f t="shared" si="120"/>
        <v>1</v>
      </c>
      <c r="E266" s="26"/>
      <c r="F266" s="26"/>
      <c r="G266" s="26">
        <v>1</v>
      </c>
      <c r="H266" s="43"/>
      <c r="I266" s="43"/>
      <c r="J266" s="43"/>
    </row>
    <row r="267" spans="1:10" ht="15.75" x14ac:dyDescent="0.25">
      <c r="A267" s="106" t="s">
        <v>187</v>
      </c>
      <c r="B267" s="90" t="s">
        <v>69</v>
      </c>
      <c r="C267" s="11" t="s">
        <v>9</v>
      </c>
      <c r="D267" s="37">
        <f t="shared" si="120"/>
        <v>210</v>
      </c>
      <c r="E267" s="22">
        <f t="shared" ref="E267" si="169">E268+E269</f>
        <v>0</v>
      </c>
      <c r="F267" s="22">
        <f t="shared" ref="F267" si="170">F268+F269</f>
        <v>0</v>
      </c>
      <c r="G267" s="22">
        <f>G268+G269</f>
        <v>0</v>
      </c>
      <c r="H267" s="37">
        <f>H268+H269</f>
        <v>0</v>
      </c>
      <c r="I267" s="37">
        <f t="shared" ref="I267" si="171">I268+I269</f>
        <v>210</v>
      </c>
      <c r="J267" s="37">
        <f t="shared" ref="J267" si="172">J268+J269</f>
        <v>0</v>
      </c>
    </row>
    <row r="268" spans="1:10" ht="47.25" x14ac:dyDescent="0.25">
      <c r="A268" s="107"/>
      <c r="B268" s="91"/>
      <c r="C268" s="11" t="s">
        <v>7</v>
      </c>
      <c r="D268" s="37">
        <f t="shared" si="120"/>
        <v>207.9</v>
      </c>
      <c r="E268" s="26"/>
      <c r="F268" s="26"/>
      <c r="G268" s="26"/>
      <c r="H268" s="43"/>
      <c r="I268" s="43">
        <v>207.9</v>
      </c>
      <c r="J268" s="43"/>
    </row>
    <row r="269" spans="1:10" ht="31.5" x14ac:dyDescent="0.25">
      <c r="A269" s="108"/>
      <c r="B269" s="92"/>
      <c r="C269" s="11" t="s">
        <v>8</v>
      </c>
      <c r="D269" s="37">
        <f t="shared" si="120"/>
        <v>2.1</v>
      </c>
      <c r="E269" s="26"/>
      <c r="F269" s="26"/>
      <c r="G269" s="26"/>
      <c r="H269" s="43"/>
      <c r="I269" s="43">
        <v>2.1</v>
      </c>
      <c r="J269" s="43"/>
    </row>
    <row r="270" spans="1:10" ht="15.75" x14ac:dyDescent="0.25">
      <c r="A270" s="106" t="s">
        <v>188</v>
      </c>
      <c r="B270" s="90" t="s">
        <v>69</v>
      </c>
      <c r="C270" s="11" t="s">
        <v>9</v>
      </c>
      <c r="D270" s="37">
        <f t="shared" si="120"/>
        <v>600</v>
      </c>
      <c r="E270" s="22">
        <f t="shared" ref="E270" si="173">E271+E272</f>
        <v>0</v>
      </c>
      <c r="F270" s="22">
        <f t="shared" ref="F270" si="174">F271+F272</f>
        <v>0</v>
      </c>
      <c r="G270" s="22">
        <f>G271+G272</f>
        <v>0</v>
      </c>
      <c r="H270" s="37">
        <f>H271+H272</f>
        <v>0</v>
      </c>
      <c r="I270" s="37">
        <f t="shared" ref="I270" si="175">I271+I272</f>
        <v>600</v>
      </c>
      <c r="J270" s="37">
        <f t="shared" ref="J270" si="176">J271+J272</f>
        <v>0</v>
      </c>
    </row>
    <row r="271" spans="1:10" ht="47.25" x14ac:dyDescent="0.25">
      <c r="A271" s="107"/>
      <c r="B271" s="91"/>
      <c r="C271" s="11" t="s">
        <v>7</v>
      </c>
      <c r="D271" s="37">
        <f t="shared" si="120"/>
        <v>593.9</v>
      </c>
      <c r="E271" s="26"/>
      <c r="F271" s="26"/>
      <c r="G271" s="26"/>
      <c r="H271" s="43"/>
      <c r="I271" s="43">
        <v>593.9</v>
      </c>
      <c r="J271" s="43"/>
    </row>
    <row r="272" spans="1:10" ht="31.5" x14ac:dyDescent="0.25">
      <c r="A272" s="108"/>
      <c r="B272" s="92"/>
      <c r="C272" s="11" t="s">
        <v>8</v>
      </c>
      <c r="D272" s="37">
        <f t="shared" si="120"/>
        <v>6.1</v>
      </c>
      <c r="E272" s="26"/>
      <c r="F272" s="26"/>
      <c r="G272" s="26"/>
      <c r="H272" s="43"/>
      <c r="I272" s="43">
        <v>6.1</v>
      </c>
      <c r="J272" s="43"/>
    </row>
    <row r="273" spans="1:10" ht="15.75" x14ac:dyDescent="0.25">
      <c r="A273" s="106" t="s">
        <v>208</v>
      </c>
      <c r="B273" s="90" t="s">
        <v>69</v>
      </c>
      <c r="C273" s="54" t="s">
        <v>9</v>
      </c>
      <c r="D273" s="56">
        <f t="shared" ref="D273:D275" si="177">SUM(E273:J273)</f>
        <v>85.9</v>
      </c>
      <c r="E273" s="55">
        <f t="shared" ref="E273:F273" si="178">E274+E275</f>
        <v>0</v>
      </c>
      <c r="F273" s="55">
        <f t="shared" si="178"/>
        <v>0</v>
      </c>
      <c r="G273" s="55">
        <f>G274+G275</f>
        <v>0</v>
      </c>
      <c r="H273" s="56">
        <f>H274+H275</f>
        <v>85.9</v>
      </c>
      <c r="I273" s="56">
        <f t="shared" ref="I273:J273" si="179">I274+I275</f>
        <v>0</v>
      </c>
      <c r="J273" s="56">
        <f t="shared" si="179"/>
        <v>0</v>
      </c>
    </row>
    <row r="274" spans="1:10" ht="47.25" x14ac:dyDescent="0.25">
      <c r="A274" s="107"/>
      <c r="B274" s="91"/>
      <c r="C274" s="54" t="s">
        <v>7</v>
      </c>
      <c r="D274" s="56">
        <f t="shared" si="177"/>
        <v>85</v>
      </c>
      <c r="E274" s="26"/>
      <c r="F274" s="26"/>
      <c r="G274" s="26"/>
      <c r="H274" s="43">
        <v>85</v>
      </c>
      <c r="I274" s="43"/>
      <c r="J274" s="43"/>
    </row>
    <row r="275" spans="1:10" ht="31.5" x14ac:dyDescent="0.25">
      <c r="A275" s="108"/>
      <c r="B275" s="92"/>
      <c r="C275" s="54" t="s">
        <v>8</v>
      </c>
      <c r="D275" s="56">
        <f t="shared" si="177"/>
        <v>0.9</v>
      </c>
      <c r="E275" s="26"/>
      <c r="F275" s="26"/>
      <c r="G275" s="26"/>
      <c r="H275" s="43">
        <v>0.9</v>
      </c>
      <c r="I275" s="43"/>
      <c r="J275" s="43"/>
    </row>
    <row r="276" spans="1:10" ht="15.75" x14ac:dyDescent="0.25">
      <c r="A276" s="106" t="s">
        <v>209</v>
      </c>
      <c r="B276" s="90" t="s">
        <v>69</v>
      </c>
      <c r="C276" s="54" t="s">
        <v>9</v>
      </c>
      <c r="D276" s="56">
        <f t="shared" ref="D276:D278" si="180">SUM(E276:J276)</f>
        <v>58.300000000000004</v>
      </c>
      <c r="E276" s="55">
        <f t="shared" ref="E276:F276" si="181">E277+E278</f>
        <v>0</v>
      </c>
      <c r="F276" s="55">
        <f t="shared" si="181"/>
        <v>0</v>
      </c>
      <c r="G276" s="55">
        <f>G277+G278</f>
        <v>0</v>
      </c>
      <c r="H276" s="56">
        <f>H277+H278</f>
        <v>58.300000000000004</v>
      </c>
      <c r="I276" s="56">
        <f t="shared" ref="I276:J276" si="182">I277+I278</f>
        <v>0</v>
      </c>
      <c r="J276" s="56">
        <f t="shared" si="182"/>
        <v>0</v>
      </c>
    </row>
    <row r="277" spans="1:10" ht="47.25" x14ac:dyDescent="0.25">
      <c r="A277" s="107"/>
      <c r="B277" s="91"/>
      <c r="C277" s="54" t="s">
        <v>7</v>
      </c>
      <c r="D277" s="56">
        <f t="shared" si="180"/>
        <v>57.7</v>
      </c>
      <c r="E277" s="26"/>
      <c r="F277" s="26"/>
      <c r="G277" s="26"/>
      <c r="H277" s="43">
        <v>57.7</v>
      </c>
      <c r="I277" s="43"/>
      <c r="J277" s="43"/>
    </row>
    <row r="278" spans="1:10" ht="31.5" x14ac:dyDescent="0.25">
      <c r="A278" s="108"/>
      <c r="B278" s="92"/>
      <c r="C278" s="54" t="s">
        <v>8</v>
      </c>
      <c r="D278" s="56">
        <f t="shared" si="180"/>
        <v>0.6</v>
      </c>
      <c r="E278" s="26"/>
      <c r="F278" s="26"/>
      <c r="G278" s="26"/>
      <c r="H278" s="43">
        <v>0.6</v>
      </c>
      <c r="I278" s="43"/>
      <c r="J278" s="43"/>
    </row>
    <row r="279" spans="1:10" ht="15.75" x14ac:dyDescent="0.25">
      <c r="A279" s="106" t="s">
        <v>207</v>
      </c>
      <c r="B279" s="90" t="s">
        <v>69</v>
      </c>
      <c r="C279" s="54" t="s">
        <v>9</v>
      </c>
      <c r="D279" s="56">
        <f t="shared" ref="D279:D281" si="183">SUM(E279:J279)</f>
        <v>10.5</v>
      </c>
      <c r="E279" s="55">
        <f t="shared" ref="E279:F279" si="184">E280+E281</f>
        <v>0</v>
      </c>
      <c r="F279" s="55">
        <f t="shared" si="184"/>
        <v>0</v>
      </c>
      <c r="G279" s="55">
        <f>G280+G281</f>
        <v>0</v>
      </c>
      <c r="H279" s="56">
        <f>H280+H281</f>
        <v>10.5</v>
      </c>
      <c r="I279" s="56">
        <f t="shared" ref="I279:J279" si="185">I280+I281</f>
        <v>0</v>
      </c>
      <c r="J279" s="56">
        <f t="shared" si="185"/>
        <v>0</v>
      </c>
    </row>
    <row r="280" spans="1:10" ht="47.25" x14ac:dyDescent="0.25">
      <c r="A280" s="107"/>
      <c r="B280" s="91"/>
      <c r="C280" s="54" t="s">
        <v>7</v>
      </c>
      <c r="D280" s="56">
        <f t="shared" si="183"/>
        <v>10.4</v>
      </c>
      <c r="E280" s="26"/>
      <c r="F280" s="26"/>
      <c r="G280" s="26"/>
      <c r="H280" s="43">
        <v>10.4</v>
      </c>
      <c r="I280" s="43"/>
      <c r="J280" s="43"/>
    </row>
    <row r="281" spans="1:10" ht="31.5" x14ac:dyDescent="0.25">
      <c r="A281" s="108"/>
      <c r="B281" s="92"/>
      <c r="C281" s="54" t="s">
        <v>8</v>
      </c>
      <c r="D281" s="56">
        <f t="shared" si="183"/>
        <v>0.1</v>
      </c>
      <c r="E281" s="26"/>
      <c r="F281" s="26"/>
      <c r="G281" s="26"/>
      <c r="H281" s="43">
        <v>0.1</v>
      </c>
      <c r="I281" s="43"/>
      <c r="J281" s="43"/>
    </row>
    <row r="282" spans="1:10" ht="15.75" x14ac:dyDescent="0.25">
      <c r="A282" s="106" t="s">
        <v>204</v>
      </c>
      <c r="B282" s="90" t="s">
        <v>69</v>
      </c>
      <c r="C282" s="54" t="s">
        <v>9</v>
      </c>
      <c r="D282" s="56">
        <f t="shared" ref="D282:D284" si="186">SUM(E282:J282)</f>
        <v>190</v>
      </c>
      <c r="E282" s="55">
        <f t="shared" ref="E282:F282" si="187">E283+E284</f>
        <v>0</v>
      </c>
      <c r="F282" s="55">
        <f t="shared" si="187"/>
        <v>0</v>
      </c>
      <c r="G282" s="55">
        <f>G283+G284</f>
        <v>0</v>
      </c>
      <c r="H282" s="56">
        <f>H283+H284</f>
        <v>190</v>
      </c>
      <c r="I282" s="56">
        <f t="shared" ref="I282:J282" si="188">I283+I284</f>
        <v>0</v>
      </c>
      <c r="J282" s="56">
        <f t="shared" si="188"/>
        <v>0</v>
      </c>
    </row>
    <row r="283" spans="1:10" ht="47.25" x14ac:dyDescent="0.25">
      <c r="A283" s="107"/>
      <c r="B283" s="91"/>
      <c r="C283" s="54" t="s">
        <v>7</v>
      </c>
      <c r="D283" s="56">
        <f t="shared" si="186"/>
        <v>188.1</v>
      </c>
      <c r="E283" s="26"/>
      <c r="F283" s="26"/>
      <c r="G283" s="26"/>
      <c r="H283" s="43">
        <v>188.1</v>
      </c>
      <c r="I283" s="43"/>
      <c r="J283" s="43"/>
    </row>
    <row r="284" spans="1:10" ht="31.5" x14ac:dyDescent="0.25">
      <c r="A284" s="108"/>
      <c r="B284" s="92"/>
      <c r="C284" s="54" t="s">
        <v>8</v>
      </c>
      <c r="D284" s="56">
        <f t="shared" si="186"/>
        <v>1.9</v>
      </c>
      <c r="E284" s="26"/>
      <c r="F284" s="26"/>
      <c r="G284" s="26"/>
      <c r="H284" s="43">
        <v>1.9</v>
      </c>
      <c r="I284" s="43"/>
      <c r="J284" s="43"/>
    </row>
    <row r="285" spans="1:10" ht="15.75" x14ac:dyDescent="0.25">
      <c r="A285" s="106" t="s">
        <v>205</v>
      </c>
      <c r="B285" s="90" t="s">
        <v>69</v>
      </c>
      <c r="C285" s="54" t="s">
        <v>9</v>
      </c>
      <c r="D285" s="56">
        <f t="shared" ref="D285:D287" si="189">SUM(E285:J285)</f>
        <v>190</v>
      </c>
      <c r="E285" s="55">
        <f t="shared" ref="E285:F285" si="190">E286+E287</f>
        <v>0</v>
      </c>
      <c r="F285" s="55">
        <f t="shared" si="190"/>
        <v>0</v>
      </c>
      <c r="G285" s="55">
        <f>G286+G287</f>
        <v>0</v>
      </c>
      <c r="H285" s="56">
        <f>H286+H287</f>
        <v>190</v>
      </c>
      <c r="I285" s="56">
        <f t="shared" ref="I285:J285" si="191">I286+I287</f>
        <v>0</v>
      </c>
      <c r="J285" s="56">
        <f t="shared" si="191"/>
        <v>0</v>
      </c>
    </row>
    <row r="286" spans="1:10" ht="47.25" x14ac:dyDescent="0.25">
      <c r="A286" s="107"/>
      <c r="B286" s="91"/>
      <c r="C286" s="54" t="s">
        <v>7</v>
      </c>
      <c r="D286" s="56">
        <f t="shared" si="189"/>
        <v>188.1</v>
      </c>
      <c r="E286" s="26"/>
      <c r="F286" s="26"/>
      <c r="G286" s="26"/>
      <c r="H286" s="43">
        <v>188.1</v>
      </c>
      <c r="I286" s="43"/>
      <c r="J286" s="43"/>
    </row>
    <row r="287" spans="1:10" ht="31.5" x14ac:dyDescent="0.25">
      <c r="A287" s="108"/>
      <c r="B287" s="92"/>
      <c r="C287" s="54" t="s">
        <v>8</v>
      </c>
      <c r="D287" s="56">
        <f t="shared" si="189"/>
        <v>1.9</v>
      </c>
      <c r="E287" s="26"/>
      <c r="F287" s="26"/>
      <c r="G287" s="26"/>
      <c r="H287" s="43">
        <v>1.9</v>
      </c>
      <c r="I287" s="43"/>
      <c r="J287" s="43"/>
    </row>
    <row r="288" spans="1:10" ht="15.75" x14ac:dyDescent="0.25">
      <c r="A288" s="106" t="s">
        <v>206</v>
      </c>
      <c r="B288" s="90" t="s">
        <v>69</v>
      </c>
      <c r="C288" s="54" t="s">
        <v>9</v>
      </c>
      <c r="D288" s="56">
        <f t="shared" ref="D288:D290" si="192">SUM(E288:J288)</f>
        <v>40.099999999999994</v>
      </c>
      <c r="E288" s="55">
        <f t="shared" ref="E288:F288" si="193">E289+E290</f>
        <v>0</v>
      </c>
      <c r="F288" s="55">
        <f t="shared" si="193"/>
        <v>0</v>
      </c>
      <c r="G288" s="55">
        <f>G289+G290</f>
        <v>0</v>
      </c>
      <c r="H288" s="56">
        <f>H289+H290</f>
        <v>40.099999999999994</v>
      </c>
      <c r="I288" s="56">
        <f t="shared" ref="I288:J288" si="194">I289+I290</f>
        <v>0</v>
      </c>
      <c r="J288" s="56">
        <f t="shared" si="194"/>
        <v>0</v>
      </c>
    </row>
    <row r="289" spans="1:10" ht="47.25" x14ac:dyDescent="0.25">
      <c r="A289" s="107"/>
      <c r="B289" s="91"/>
      <c r="C289" s="54" t="s">
        <v>7</v>
      </c>
      <c r="D289" s="56">
        <f t="shared" si="192"/>
        <v>21.7</v>
      </c>
      <c r="E289" s="26"/>
      <c r="F289" s="26"/>
      <c r="G289" s="26"/>
      <c r="H289" s="43">
        <v>21.7</v>
      </c>
      <c r="I289" s="43"/>
      <c r="J289" s="43"/>
    </row>
    <row r="290" spans="1:10" ht="31.5" x14ac:dyDescent="0.25">
      <c r="A290" s="108"/>
      <c r="B290" s="92"/>
      <c r="C290" s="54" t="s">
        <v>8</v>
      </c>
      <c r="D290" s="56">
        <f t="shared" si="192"/>
        <v>18.399999999999999</v>
      </c>
      <c r="E290" s="26"/>
      <c r="F290" s="26"/>
      <c r="G290" s="26"/>
      <c r="H290" s="43">
        <v>18.399999999999999</v>
      </c>
      <c r="I290" s="43"/>
      <c r="J290" s="43"/>
    </row>
    <row r="291" spans="1:10" ht="15.75" x14ac:dyDescent="0.25">
      <c r="A291" s="5"/>
      <c r="B291" s="6"/>
      <c r="C291" s="11"/>
      <c r="D291" s="37"/>
      <c r="E291" s="26"/>
      <c r="F291" s="26"/>
      <c r="G291" s="26"/>
      <c r="H291" s="43"/>
      <c r="I291" s="43"/>
      <c r="J291" s="43"/>
    </row>
    <row r="292" spans="1:10" ht="15.75" x14ac:dyDescent="0.25">
      <c r="A292" s="82" t="s">
        <v>72</v>
      </c>
      <c r="B292" s="84" t="s">
        <v>152</v>
      </c>
      <c r="C292" s="11" t="s">
        <v>9</v>
      </c>
      <c r="D292" s="37">
        <f t="shared" ref="D292:D297" si="195">SUM(E292:J292)</f>
        <v>6060.5</v>
      </c>
      <c r="E292" s="22">
        <f>E293+E294</f>
        <v>298</v>
      </c>
      <c r="F292" s="22">
        <f t="shared" ref="F292:J292" si="196">F293+F294</f>
        <v>161.29999999999998</v>
      </c>
      <c r="G292" s="22">
        <f t="shared" si="196"/>
        <v>3281.0000000000005</v>
      </c>
      <c r="H292" s="37">
        <f t="shared" si="196"/>
        <v>140.19999999999999</v>
      </c>
      <c r="I292" s="37">
        <f t="shared" si="196"/>
        <v>2180</v>
      </c>
      <c r="J292" s="37">
        <f t="shared" si="196"/>
        <v>0</v>
      </c>
    </row>
    <row r="293" spans="1:10" ht="47.25" x14ac:dyDescent="0.25">
      <c r="A293" s="83"/>
      <c r="B293" s="85"/>
      <c r="C293" s="11" t="s">
        <v>7</v>
      </c>
      <c r="D293" s="37">
        <f t="shared" si="195"/>
        <v>5262.6</v>
      </c>
      <c r="E293" s="22">
        <f t="shared" ref="E293:J294" si="197">E296+E303+E320+E323+E326+E329+E332+E335+E338+E341+E344+E347+E350</f>
        <v>0</v>
      </c>
      <c r="F293" s="22">
        <f t="shared" si="197"/>
        <v>0</v>
      </c>
      <c r="G293" s="22">
        <f t="shared" si="197"/>
        <v>3104.6000000000004</v>
      </c>
      <c r="H293" s="37">
        <f t="shared" si="197"/>
        <v>0</v>
      </c>
      <c r="I293" s="37">
        <f t="shared" si="197"/>
        <v>2158</v>
      </c>
      <c r="J293" s="37">
        <f t="shared" si="197"/>
        <v>0</v>
      </c>
    </row>
    <row r="294" spans="1:10" ht="31.5" x14ac:dyDescent="0.25">
      <c r="A294" s="87"/>
      <c r="B294" s="88"/>
      <c r="C294" s="11" t="s">
        <v>8</v>
      </c>
      <c r="D294" s="37">
        <f t="shared" si="195"/>
        <v>797.89999999999986</v>
      </c>
      <c r="E294" s="22">
        <f t="shared" si="197"/>
        <v>298</v>
      </c>
      <c r="F294" s="22">
        <f>F297+F304+F321+F324+F327+F330+F333+F336+F339+F342+F345+F348+F351</f>
        <v>161.29999999999998</v>
      </c>
      <c r="G294" s="22">
        <f t="shared" si="197"/>
        <v>176.39999999999998</v>
      </c>
      <c r="H294" s="37">
        <f t="shared" si="197"/>
        <v>140.19999999999999</v>
      </c>
      <c r="I294" s="37">
        <f t="shared" si="197"/>
        <v>22</v>
      </c>
      <c r="J294" s="37">
        <f t="shared" si="197"/>
        <v>0</v>
      </c>
    </row>
    <row r="295" spans="1:10" ht="15.75" x14ac:dyDescent="0.25">
      <c r="A295" s="78" t="s">
        <v>154</v>
      </c>
      <c r="B295" s="71" t="s">
        <v>73</v>
      </c>
      <c r="C295" s="11" t="s">
        <v>9</v>
      </c>
      <c r="D295" s="37">
        <f t="shared" si="195"/>
        <v>460.09999999999997</v>
      </c>
      <c r="E295" s="22">
        <f t="shared" ref="E295:J295" si="198">E296+E297</f>
        <v>146</v>
      </c>
      <c r="F295" s="22">
        <f t="shared" si="198"/>
        <v>0</v>
      </c>
      <c r="G295" s="22">
        <f t="shared" si="198"/>
        <v>314.09999999999997</v>
      </c>
      <c r="H295" s="37">
        <f t="shared" si="198"/>
        <v>0</v>
      </c>
      <c r="I295" s="37">
        <f t="shared" si="198"/>
        <v>0</v>
      </c>
      <c r="J295" s="37">
        <f t="shared" si="198"/>
        <v>0</v>
      </c>
    </row>
    <row r="296" spans="1:10" ht="36" customHeight="1" x14ac:dyDescent="0.25">
      <c r="A296" s="78"/>
      <c r="B296" s="71"/>
      <c r="C296" s="11" t="s">
        <v>7</v>
      </c>
      <c r="D296" s="37">
        <f t="shared" si="195"/>
        <v>306.39999999999998</v>
      </c>
      <c r="E296" s="22">
        <f t="shared" ref="E296:J297" si="199">E300</f>
        <v>0</v>
      </c>
      <c r="F296" s="22">
        <f t="shared" si="199"/>
        <v>0</v>
      </c>
      <c r="G296" s="22">
        <f t="shared" si="199"/>
        <v>306.39999999999998</v>
      </c>
      <c r="H296" s="37">
        <f t="shared" si="199"/>
        <v>0</v>
      </c>
      <c r="I296" s="37">
        <f t="shared" si="199"/>
        <v>0</v>
      </c>
      <c r="J296" s="37">
        <f t="shared" si="199"/>
        <v>0</v>
      </c>
    </row>
    <row r="297" spans="1:10" ht="33.75" customHeight="1" x14ac:dyDescent="0.25">
      <c r="A297" s="78"/>
      <c r="B297" s="71"/>
      <c r="C297" s="11" t="s">
        <v>8</v>
      </c>
      <c r="D297" s="37">
        <f t="shared" si="195"/>
        <v>153.69999999999999</v>
      </c>
      <c r="E297" s="22">
        <f t="shared" si="199"/>
        <v>146</v>
      </c>
      <c r="F297" s="22">
        <f t="shared" si="199"/>
        <v>0</v>
      </c>
      <c r="G297" s="22">
        <f t="shared" si="199"/>
        <v>7.7</v>
      </c>
      <c r="H297" s="37">
        <f t="shared" si="199"/>
        <v>0</v>
      </c>
      <c r="I297" s="37">
        <f t="shared" si="199"/>
        <v>0</v>
      </c>
      <c r="J297" s="37">
        <f t="shared" si="199"/>
        <v>0</v>
      </c>
    </row>
    <row r="298" spans="1:10" ht="15.75" x14ac:dyDescent="0.25">
      <c r="A298" s="13" t="s">
        <v>156</v>
      </c>
      <c r="B298" s="7"/>
      <c r="C298" s="7"/>
      <c r="D298" s="35"/>
      <c r="E298" s="20"/>
      <c r="F298" s="20"/>
      <c r="G298" s="20"/>
      <c r="H298" s="35"/>
      <c r="I298" s="35"/>
      <c r="J298" s="35"/>
    </row>
    <row r="299" spans="1:10" ht="15.75" x14ac:dyDescent="0.25">
      <c r="A299" s="78" t="s">
        <v>176</v>
      </c>
      <c r="B299" s="71" t="s">
        <v>73</v>
      </c>
      <c r="C299" s="11" t="s">
        <v>9</v>
      </c>
      <c r="D299" s="37">
        <f t="shared" ref="D299:D360" si="200">SUM(E299:J299)</f>
        <v>460.09999999999997</v>
      </c>
      <c r="E299" s="22">
        <f t="shared" ref="E299:J299" si="201">SUM(E300:E301)</f>
        <v>146</v>
      </c>
      <c r="F299" s="22">
        <f t="shared" si="201"/>
        <v>0</v>
      </c>
      <c r="G299" s="22">
        <f t="shared" si="201"/>
        <v>314.09999999999997</v>
      </c>
      <c r="H299" s="37">
        <f t="shared" si="201"/>
        <v>0</v>
      </c>
      <c r="I299" s="37">
        <f t="shared" si="201"/>
        <v>0</v>
      </c>
      <c r="J299" s="37">
        <f t="shared" si="201"/>
        <v>0</v>
      </c>
    </row>
    <row r="300" spans="1:10" ht="45.75" customHeight="1" x14ac:dyDescent="0.25">
      <c r="A300" s="78"/>
      <c r="B300" s="71"/>
      <c r="C300" s="11" t="s">
        <v>7</v>
      </c>
      <c r="D300" s="37">
        <f t="shared" si="200"/>
        <v>306.39999999999998</v>
      </c>
      <c r="E300" s="22">
        <v>0</v>
      </c>
      <c r="F300" s="22"/>
      <c r="G300" s="21">
        <v>306.39999999999998</v>
      </c>
      <c r="H300" s="37"/>
      <c r="I300" s="37"/>
      <c r="J300" s="37"/>
    </row>
    <row r="301" spans="1:10" ht="35.25" customHeight="1" x14ac:dyDescent="0.25">
      <c r="A301" s="78"/>
      <c r="B301" s="71"/>
      <c r="C301" s="11" t="s">
        <v>8</v>
      </c>
      <c r="D301" s="37">
        <f t="shared" si="200"/>
        <v>153.69999999999999</v>
      </c>
      <c r="E301" s="22">
        <v>146</v>
      </c>
      <c r="F301" s="22"/>
      <c r="G301" s="22">
        <v>7.7</v>
      </c>
      <c r="H301" s="37"/>
      <c r="I301" s="37"/>
      <c r="J301" s="37"/>
    </row>
    <row r="302" spans="1:10" ht="15.75" x14ac:dyDescent="0.25">
      <c r="A302" s="78" t="s">
        <v>74</v>
      </c>
      <c r="B302" s="71" t="s">
        <v>73</v>
      </c>
      <c r="C302" s="11" t="s">
        <v>9</v>
      </c>
      <c r="D302" s="37">
        <f t="shared" si="200"/>
        <v>1666.3</v>
      </c>
      <c r="E302" s="22">
        <f>E303+E304</f>
        <v>0</v>
      </c>
      <c r="F302" s="22">
        <f t="shared" ref="F302:J302" si="202">F303+F304</f>
        <v>153</v>
      </c>
      <c r="G302" s="22">
        <f t="shared" si="202"/>
        <v>303.10000000000002</v>
      </c>
      <c r="H302" s="37">
        <f t="shared" si="202"/>
        <v>140.19999999999999</v>
      </c>
      <c r="I302" s="37">
        <f t="shared" si="202"/>
        <v>1070</v>
      </c>
      <c r="J302" s="37">
        <f t="shared" si="202"/>
        <v>0</v>
      </c>
    </row>
    <row r="303" spans="1:10" ht="25.5" customHeight="1" x14ac:dyDescent="0.25">
      <c r="A303" s="78"/>
      <c r="B303" s="71"/>
      <c r="C303" s="11" t="s">
        <v>7</v>
      </c>
      <c r="D303" s="37">
        <f t="shared" si="200"/>
        <v>1358.5</v>
      </c>
      <c r="E303" s="22">
        <f>E307+E311+E314+E317</f>
        <v>0</v>
      </c>
      <c r="F303" s="22">
        <f t="shared" ref="F303:J304" si="203">F307+F311+F314+F317</f>
        <v>0</v>
      </c>
      <c r="G303" s="22">
        <f t="shared" si="203"/>
        <v>299.3</v>
      </c>
      <c r="H303" s="37">
        <f t="shared" si="203"/>
        <v>0</v>
      </c>
      <c r="I303" s="37">
        <f t="shared" si="203"/>
        <v>1059.2</v>
      </c>
      <c r="J303" s="37">
        <f t="shared" si="203"/>
        <v>0</v>
      </c>
    </row>
    <row r="304" spans="1:10" ht="31.5" x14ac:dyDescent="0.25">
      <c r="A304" s="78"/>
      <c r="B304" s="71"/>
      <c r="C304" s="11" t="s">
        <v>8</v>
      </c>
      <c r="D304" s="37">
        <f t="shared" si="200"/>
        <v>307.8</v>
      </c>
      <c r="E304" s="22">
        <f>E308+E312+E315+E318</f>
        <v>0</v>
      </c>
      <c r="F304" s="22">
        <v>153</v>
      </c>
      <c r="G304" s="22">
        <f t="shared" si="203"/>
        <v>3.8</v>
      </c>
      <c r="H304" s="37">
        <f t="shared" si="203"/>
        <v>140.19999999999999</v>
      </c>
      <c r="I304" s="37">
        <f t="shared" si="203"/>
        <v>10.8</v>
      </c>
      <c r="J304" s="37">
        <f t="shared" si="203"/>
        <v>0</v>
      </c>
    </row>
    <row r="305" spans="1:10" ht="15.75" x14ac:dyDescent="0.25">
      <c r="A305" s="14" t="s">
        <v>156</v>
      </c>
      <c r="B305" s="9"/>
      <c r="C305" s="11"/>
      <c r="D305" s="37"/>
      <c r="E305" s="22"/>
      <c r="F305" s="22"/>
      <c r="G305" s="22"/>
      <c r="H305" s="37"/>
      <c r="I305" s="37"/>
      <c r="J305" s="37"/>
    </row>
    <row r="306" spans="1:10" ht="15.75" x14ac:dyDescent="0.25">
      <c r="A306" s="95" t="s">
        <v>155</v>
      </c>
      <c r="B306" s="77" t="s">
        <v>73</v>
      </c>
      <c r="C306" s="11" t="s">
        <v>9</v>
      </c>
      <c r="D306" s="37">
        <f t="shared" si="200"/>
        <v>303.10000000000002</v>
      </c>
      <c r="E306" s="22">
        <f>E307+E308</f>
        <v>0</v>
      </c>
      <c r="F306" s="22">
        <f t="shared" ref="F306" si="204">F307+F308</f>
        <v>0</v>
      </c>
      <c r="G306" s="22">
        <f t="shared" ref="G306" si="205">G307+G308</f>
        <v>303.10000000000002</v>
      </c>
      <c r="H306" s="37">
        <f t="shared" ref="H306" si="206">H307+H308</f>
        <v>0</v>
      </c>
      <c r="I306" s="37">
        <f t="shared" ref="I306" si="207">I307+I308</f>
        <v>0</v>
      </c>
      <c r="J306" s="37">
        <f t="shared" ref="J306" si="208">J307+J308</f>
        <v>0</v>
      </c>
    </row>
    <row r="307" spans="1:10" ht="27.75" customHeight="1" x14ac:dyDescent="0.25">
      <c r="A307" s="78"/>
      <c r="B307" s="71"/>
      <c r="C307" s="11" t="s">
        <v>7</v>
      </c>
      <c r="D307" s="37">
        <f t="shared" si="200"/>
        <v>299.3</v>
      </c>
      <c r="E307" s="22"/>
      <c r="F307" s="22"/>
      <c r="G307" s="21">
        <v>299.3</v>
      </c>
      <c r="H307" s="37"/>
      <c r="I307" s="37"/>
      <c r="J307" s="37"/>
    </row>
    <row r="308" spans="1:10" ht="15" customHeight="1" x14ac:dyDescent="0.25">
      <c r="A308" s="78"/>
      <c r="B308" s="71"/>
      <c r="C308" s="71" t="s">
        <v>8</v>
      </c>
      <c r="D308" s="37">
        <f t="shared" si="200"/>
        <v>3.8</v>
      </c>
      <c r="E308" s="102"/>
      <c r="F308" s="102"/>
      <c r="G308" s="103">
        <v>3.8</v>
      </c>
      <c r="H308" s="101"/>
      <c r="I308" s="101"/>
      <c r="J308" s="101"/>
    </row>
    <row r="309" spans="1:10" ht="15" customHeight="1" x14ac:dyDescent="0.25">
      <c r="A309" s="78"/>
      <c r="B309" s="71"/>
      <c r="C309" s="71"/>
      <c r="D309" s="37">
        <f t="shared" si="200"/>
        <v>0</v>
      </c>
      <c r="E309" s="102"/>
      <c r="F309" s="102"/>
      <c r="G309" s="103"/>
      <c r="H309" s="101"/>
      <c r="I309" s="101"/>
      <c r="J309" s="101"/>
    </row>
    <row r="310" spans="1:10" ht="15.75" x14ac:dyDescent="0.25">
      <c r="A310" s="68" t="s">
        <v>186</v>
      </c>
      <c r="B310" s="79" t="s">
        <v>73</v>
      </c>
      <c r="C310" s="11" t="s">
        <v>9</v>
      </c>
      <c r="D310" s="37">
        <f t="shared" si="200"/>
        <v>140.19999999999999</v>
      </c>
      <c r="E310" s="22">
        <f>E311+E312</f>
        <v>0</v>
      </c>
      <c r="F310" s="22">
        <f t="shared" ref="F310" si="209">F311+F312</f>
        <v>0</v>
      </c>
      <c r="G310" s="22">
        <f t="shared" ref="G310" si="210">G311+G312</f>
        <v>0</v>
      </c>
      <c r="H310" s="37">
        <f t="shared" ref="H310" si="211">H311+H312</f>
        <v>140.19999999999999</v>
      </c>
      <c r="I310" s="37">
        <f t="shared" ref="I310" si="212">I311+I312</f>
        <v>0</v>
      </c>
      <c r="J310" s="37">
        <f t="shared" ref="J310" si="213">J311+J312</f>
        <v>0</v>
      </c>
    </row>
    <row r="311" spans="1:10" ht="47.25" x14ac:dyDescent="0.25">
      <c r="A311" s="69"/>
      <c r="B311" s="80"/>
      <c r="C311" s="11" t="s">
        <v>7</v>
      </c>
      <c r="D311" s="37">
        <f t="shared" si="200"/>
        <v>0</v>
      </c>
      <c r="E311" s="22"/>
      <c r="F311" s="22"/>
      <c r="G311" s="21"/>
      <c r="H311" s="37">
        <v>0</v>
      </c>
      <c r="I311" s="37"/>
      <c r="J311" s="37"/>
    </row>
    <row r="312" spans="1:10" ht="31.5" x14ac:dyDescent="0.25">
      <c r="A312" s="70"/>
      <c r="B312" s="81"/>
      <c r="C312" s="11" t="s">
        <v>8</v>
      </c>
      <c r="D312" s="37">
        <f t="shared" si="200"/>
        <v>140.19999999999999</v>
      </c>
      <c r="E312" s="22"/>
      <c r="F312" s="22"/>
      <c r="G312" s="21"/>
      <c r="H312" s="37">
        <v>140.19999999999999</v>
      </c>
      <c r="I312" s="37"/>
      <c r="J312" s="37"/>
    </row>
    <row r="313" spans="1:10" ht="15.75" x14ac:dyDescent="0.25">
      <c r="A313" s="75" t="s">
        <v>189</v>
      </c>
      <c r="B313" s="79" t="s">
        <v>73</v>
      </c>
      <c r="C313" s="11" t="s">
        <v>9</v>
      </c>
      <c r="D313" s="37">
        <f t="shared" si="200"/>
        <v>700</v>
      </c>
      <c r="E313" s="22">
        <f>E314+E315</f>
        <v>0</v>
      </c>
      <c r="F313" s="22">
        <f t="shared" ref="F313" si="214">F314+F315</f>
        <v>0</v>
      </c>
      <c r="G313" s="22">
        <f t="shared" ref="G313" si="215">G314+G315</f>
        <v>0</v>
      </c>
      <c r="H313" s="37">
        <f t="shared" ref="H313" si="216">H314+H315</f>
        <v>0</v>
      </c>
      <c r="I313" s="37">
        <f t="shared" ref="I313" si="217">I314+I315</f>
        <v>700</v>
      </c>
      <c r="J313" s="37">
        <f t="shared" ref="J313" si="218">J314+J315</f>
        <v>0</v>
      </c>
    </row>
    <row r="314" spans="1:10" ht="47.25" x14ac:dyDescent="0.25">
      <c r="A314" s="76"/>
      <c r="B314" s="80"/>
      <c r="C314" s="11" t="s">
        <v>7</v>
      </c>
      <c r="D314" s="37">
        <f t="shared" si="200"/>
        <v>692.9</v>
      </c>
      <c r="E314" s="22"/>
      <c r="F314" s="22"/>
      <c r="G314" s="21"/>
      <c r="H314" s="37"/>
      <c r="I314" s="37">
        <v>692.9</v>
      </c>
      <c r="J314" s="37"/>
    </row>
    <row r="315" spans="1:10" ht="31.5" x14ac:dyDescent="0.25">
      <c r="A315" s="77"/>
      <c r="B315" s="81"/>
      <c r="C315" s="11" t="s">
        <v>8</v>
      </c>
      <c r="D315" s="37">
        <f t="shared" si="200"/>
        <v>7.1</v>
      </c>
      <c r="E315" s="22"/>
      <c r="F315" s="22"/>
      <c r="G315" s="21"/>
      <c r="H315" s="37"/>
      <c r="I315" s="37">
        <v>7.1</v>
      </c>
      <c r="J315" s="37"/>
    </row>
    <row r="316" spans="1:10" ht="15.75" x14ac:dyDescent="0.25">
      <c r="A316" s="75" t="s">
        <v>190</v>
      </c>
      <c r="B316" s="79" t="s">
        <v>73</v>
      </c>
      <c r="C316" s="11" t="s">
        <v>9</v>
      </c>
      <c r="D316" s="37">
        <f t="shared" si="200"/>
        <v>370</v>
      </c>
      <c r="E316" s="22">
        <f>E317+E318</f>
        <v>0</v>
      </c>
      <c r="F316" s="22">
        <f t="shared" ref="F316" si="219">F317+F318</f>
        <v>0</v>
      </c>
      <c r="G316" s="22">
        <f t="shared" ref="G316" si="220">G317+G318</f>
        <v>0</v>
      </c>
      <c r="H316" s="37">
        <f t="shared" ref="H316" si="221">H317+H318</f>
        <v>0</v>
      </c>
      <c r="I316" s="37">
        <f t="shared" ref="I316" si="222">I317+I318</f>
        <v>370</v>
      </c>
      <c r="J316" s="37">
        <f t="shared" ref="J316" si="223">J317+J318</f>
        <v>0</v>
      </c>
    </row>
    <row r="317" spans="1:10" ht="47.25" x14ac:dyDescent="0.25">
      <c r="A317" s="76"/>
      <c r="B317" s="80"/>
      <c r="C317" s="11" t="s">
        <v>7</v>
      </c>
      <c r="D317" s="37">
        <f t="shared" si="200"/>
        <v>366.3</v>
      </c>
      <c r="E317" s="22"/>
      <c r="F317" s="22"/>
      <c r="G317" s="21"/>
      <c r="H317" s="37"/>
      <c r="I317" s="37">
        <v>366.3</v>
      </c>
      <c r="J317" s="37"/>
    </row>
    <row r="318" spans="1:10" ht="31.5" x14ac:dyDescent="0.25">
      <c r="A318" s="77"/>
      <c r="B318" s="81"/>
      <c r="C318" s="11" t="s">
        <v>8</v>
      </c>
      <c r="D318" s="37">
        <f t="shared" si="200"/>
        <v>3.7</v>
      </c>
      <c r="E318" s="22"/>
      <c r="F318" s="22"/>
      <c r="G318" s="21"/>
      <c r="H318" s="37"/>
      <c r="I318" s="37">
        <v>3.7</v>
      </c>
      <c r="J318" s="37"/>
    </row>
    <row r="319" spans="1:10" ht="15.75" x14ac:dyDescent="0.25">
      <c r="A319" s="78" t="s">
        <v>75</v>
      </c>
      <c r="B319" s="71" t="s">
        <v>73</v>
      </c>
      <c r="C319" s="11" t="s">
        <v>9</v>
      </c>
      <c r="D319" s="37">
        <f t="shared" si="200"/>
        <v>1148.3</v>
      </c>
      <c r="E319" s="22">
        <f>E320+E321</f>
        <v>0</v>
      </c>
      <c r="F319" s="22">
        <f t="shared" ref="F319" si="224">F320+F321</f>
        <v>0</v>
      </c>
      <c r="G319" s="22">
        <f t="shared" ref="G319" si="225">G320+G321</f>
        <v>1148.3</v>
      </c>
      <c r="H319" s="37">
        <f t="shared" ref="H319" si="226">H320+H321</f>
        <v>0</v>
      </c>
      <c r="I319" s="37">
        <f t="shared" ref="I319" si="227">I320+I321</f>
        <v>0</v>
      </c>
      <c r="J319" s="37">
        <f t="shared" ref="J319" si="228">J320+J321</f>
        <v>0</v>
      </c>
    </row>
    <row r="320" spans="1:10" ht="33.75" customHeight="1" x14ac:dyDescent="0.25">
      <c r="A320" s="78"/>
      <c r="B320" s="71"/>
      <c r="C320" s="11" t="s">
        <v>7</v>
      </c>
      <c r="D320" s="37">
        <f t="shared" si="200"/>
        <v>998.1</v>
      </c>
      <c r="E320" s="22"/>
      <c r="F320" s="22"/>
      <c r="G320" s="21">
        <v>998.1</v>
      </c>
      <c r="H320" s="37"/>
      <c r="I320" s="37"/>
      <c r="J320" s="37"/>
    </row>
    <row r="321" spans="1:10" ht="38.25" customHeight="1" x14ac:dyDescent="0.25">
      <c r="A321" s="78"/>
      <c r="B321" s="71"/>
      <c r="C321" s="7" t="s">
        <v>8</v>
      </c>
      <c r="D321" s="37">
        <f t="shared" si="200"/>
        <v>150.19999999999999</v>
      </c>
      <c r="E321" s="20"/>
      <c r="F321" s="20"/>
      <c r="G321" s="20">
        <v>150.19999999999999</v>
      </c>
      <c r="H321" s="35"/>
      <c r="I321" s="35"/>
      <c r="J321" s="35"/>
    </row>
    <row r="322" spans="1:10" ht="15.75" x14ac:dyDescent="0.25">
      <c r="A322" s="78" t="s">
        <v>76</v>
      </c>
      <c r="B322" s="71" t="s">
        <v>73</v>
      </c>
      <c r="C322" s="11" t="s">
        <v>9</v>
      </c>
      <c r="D322" s="37">
        <f t="shared" si="200"/>
        <v>449.1</v>
      </c>
      <c r="E322" s="22">
        <f>E323+E324</f>
        <v>146</v>
      </c>
      <c r="F322" s="22">
        <f t="shared" ref="F322" si="229">F323+F324</f>
        <v>0</v>
      </c>
      <c r="G322" s="22">
        <f t="shared" ref="G322" si="230">G323+G324</f>
        <v>303.10000000000002</v>
      </c>
      <c r="H322" s="37">
        <f t="shared" ref="H322" si="231">H323+H324</f>
        <v>0</v>
      </c>
      <c r="I322" s="37">
        <f t="shared" ref="I322" si="232">I323+I324</f>
        <v>0</v>
      </c>
      <c r="J322" s="37">
        <f t="shared" ref="J322" si="233">J323+J324</f>
        <v>0</v>
      </c>
    </row>
    <row r="323" spans="1:10" ht="28.5" customHeight="1" x14ac:dyDescent="0.25">
      <c r="A323" s="78"/>
      <c r="B323" s="71"/>
      <c r="C323" s="11" t="s">
        <v>7</v>
      </c>
      <c r="D323" s="37">
        <f t="shared" si="200"/>
        <v>299.3</v>
      </c>
      <c r="E323" s="22">
        <v>0</v>
      </c>
      <c r="F323" s="22"/>
      <c r="G323" s="22">
        <v>299.3</v>
      </c>
      <c r="H323" s="37"/>
      <c r="I323" s="37"/>
      <c r="J323" s="37"/>
    </row>
    <row r="324" spans="1:10" ht="34.5" customHeight="1" x14ac:dyDescent="0.25">
      <c r="A324" s="78"/>
      <c r="B324" s="71"/>
      <c r="C324" s="11" t="s">
        <v>8</v>
      </c>
      <c r="D324" s="37">
        <f t="shared" si="200"/>
        <v>149.80000000000001</v>
      </c>
      <c r="E324" s="22">
        <v>146</v>
      </c>
      <c r="F324" s="22"/>
      <c r="G324" s="22">
        <v>3.8</v>
      </c>
      <c r="H324" s="37"/>
      <c r="I324" s="37"/>
      <c r="J324" s="37"/>
    </row>
    <row r="325" spans="1:10" ht="15.75" x14ac:dyDescent="0.25">
      <c r="A325" s="78" t="s">
        <v>77</v>
      </c>
      <c r="B325" s="71" t="s">
        <v>73</v>
      </c>
      <c r="C325" s="11" t="s">
        <v>9</v>
      </c>
      <c r="D325" s="37">
        <f t="shared" si="200"/>
        <v>673.1</v>
      </c>
      <c r="E325" s="22">
        <f>E326+E327</f>
        <v>0</v>
      </c>
      <c r="F325" s="22">
        <f t="shared" ref="F325" si="234">F326+F327</f>
        <v>0</v>
      </c>
      <c r="G325" s="22">
        <f t="shared" ref="G325" si="235">G326+G327</f>
        <v>303.10000000000002</v>
      </c>
      <c r="H325" s="37">
        <f t="shared" ref="H325" si="236">H326+H327</f>
        <v>0</v>
      </c>
      <c r="I325" s="37">
        <f t="shared" ref="I325" si="237">I326+I327</f>
        <v>370</v>
      </c>
      <c r="J325" s="37">
        <f t="shared" ref="J325" si="238">J326+J327</f>
        <v>0</v>
      </c>
    </row>
    <row r="326" spans="1:10" ht="34.5" customHeight="1" x14ac:dyDescent="0.25">
      <c r="A326" s="78"/>
      <c r="B326" s="71"/>
      <c r="C326" s="11" t="s">
        <v>7</v>
      </c>
      <c r="D326" s="37">
        <f t="shared" si="200"/>
        <v>666.3</v>
      </c>
      <c r="E326" s="22"/>
      <c r="F326" s="22"/>
      <c r="G326" s="22">
        <v>300</v>
      </c>
      <c r="H326" s="37"/>
      <c r="I326" s="37">
        <v>366.3</v>
      </c>
      <c r="J326" s="37"/>
    </row>
    <row r="327" spans="1:10" ht="32.25" customHeight="1" x14ac:dyDescent="0.25">
      <c r="A327" s="78"/>
      <c r="B327" s="71"/>
      <c r="C327" s="11" t="s">
        <v>8</v>
      </c>
      <c r="D327" s="37">
        <f t="shared" si="200"/>
        <v>6.8000000000000007</v>
      </c>
      <c r="E327" s="22"/>
      <c r="F327" s="22"/>
      <c r="G327" s="22">
        <v>3.1</v>
      </c>
      <c r="H327" s="37"/>
      <c r="I327" s="37">
        <v>3.7</v>
      </c>
      <c r="J327" s="37"/>
    </row>
    <row r="328" spans="1:10" ht="22.5" customHeight="1" x14ac:dyDescent="0.25">
      <c r="A328" s="78" t="s">
        <v>78</v>
      </c>
      <c r="B328" s="71" t="s">
        <v>73</v>
      </c>
      <c r="C328" s="11" t="s">
        <v>9</v>
      </c>
      <c r="D328" s="37">
        <f t="shared" si="200"/>
        <v>673.1</v>
      </c>
      <c r="E328" s="22">
        <f>E329+E330</f>
        <v>0</v>
      </c>
      <c r="F328" s="22">
        <f t="shared" ref="F328" si="239">F329+F330</f>
        <v>0</v>
      </c>
      <c r="G328" s="22">
        <f t="shared" ref="G328" si="240">G329+G330</f>
        <v>303.10000000000002</v>
      </c>
      <c r="H328" s="37">
        <f t="shared" ref="H328" si="241">H329+H330</f>
        <v>0</v>
      </c>
      <c r="I328" s="37">
        <f t="shared" ref="I328" si="242">I329+I330</f>
        <v>370</v>
      </c>
      <c r="J328" s="37">
        <f t="shared" ref="J328" si="243">J329+J330</f>
        <v>0</v>
      </c>
    </row>
    <row r="329" spans="1:10" ht="33.75" customHeight="1" x14ac:dyDescent="0.25">
      <c r="A329" s="78"/>
      <c r="B329" s="71"/>
      <c r="C329" s="11" t="s">
        <v>7</v>
      </c>
      <c r="D329" s="37">
        <f t="shared" si="200"/>
        <v>666.3</v>
      </c>
      <c r="E329" s="22"/>
      <c r="F329" s="22"/>
      <c r="G329" s="22">
        <v>300</v>
      </c>
      <c r="H329" s="37"/>
      <c r="I329" s="37">
        <v>366.3</v>
      </c>
      <c r="J329" s="37">
        <v>0</v>
      </c>
    </row>
    <row r="330" spans="1:10" ht="37.5" customHeight="1" x14ac:dyDescent="0.25">
      <c r="A330" s="78"/>
      <c r="B330" s="71"/>
      <c r="C330" s="11" t="s">
        <v>8</v>
      </c>
      <c r="D330" s="37">
        <f t="shared" si="200"/>
        <v>6.8000000000000007</v>
      </c>
      <c r="E330" s="22"/>
      <c r="F330" s="22"/>
      <c r="G330" s="22">
        <v>3.1</v>
      </c>
      <c r="H330" s="37"/>
      <c r="I330" s="37">
        <v>3.7</v>
      </c>
      <c r="J330" s="37">
        <v>0</v>
      </c>
    </row>
    <row r="331" spans="1:10" ht="20.25" customHeight="1" x14ac:dyDescent="0.25">
      <c r="A331" s="78" t="s">
        <v>79</v>
      </c>
      <c r="B331" s="71" t="s">
        <v>73</v>
      </c>
      <c r="C331" s="11" t="s">
        <v>9</v>
      </c>
      <c r="D331" s="37">
        <f t="shared" si="200"/>
        <v>673.1</v>
      </c>
      <c r="E331" s="22">
        <f>E332+E333</f>
        <v>0</v>
      </c>
      <c r="F331" s="22">
        <f t="shared" ref="F331" si="244">F332+F333</f>
        <v>0</v>
      </c>
      <c r="G331" s="22">
        <f t="shared" ref="G331" si="245">G332+G333</f>
        <v>303.10000000000002</v>
      </c>
      <c r="H331" s="37">
        <f t="shared" ref="H331" si="246">H332+H333</f>
        <v>0</v>
      </c>
      <c r="I331" s="37">
        <f t="shared" ref="I331" si="247">I332+I333</f>
        <v>370</v>
      </c>
      <c r="J331" s="37">
        <f t="shared" ref="J331" si="248">J332+J333</f>
        <v>0</v>
      </c>
    </row>
    <row r="332" spans="1:10" ht="39.75" customHeight="1" x14ac:dyDescent="0.25">
      <c r="A332" s="78"/>
      <c r="B332" s="71"/>
      <c r="C332" s="11" t="s">
        <v>7</v>
      </c>
      <c r="D332" s="37">
        <f t="shared" si="200"/>
        <v>666.3</v>
      </c>
      <c r="E332" s="22"/>
      <c r="F332" s="22"/>
      <c r="G332" s="22">
        <v>300.10000000000002</v>
      </c>
      <c r="H332" s="37">
        <v>0</v>
      </c>
      <c r="I332" s="37">
        <v>366.2</v>
      </c>
      <c r="J332" s="37"/>
    </row>
    <row r="333" spans="1:10" ht="39" customHeight="1" x14ac:dyDescent="0.25">
      <c r="A333" s="78"/>
      <c r="B333" s="71"/>
      <c r="C333" s="11" t="s">
        <v>8</v>
      </c>
      <c r="D333" s="37">
        <f t="shared" si="200"/>
        <v>6.8</v>
      </c>
      <c r="E333" s="22"/>
      <c r="F333" s="22"/>
      <c r="G333" s="22">
        <v>3</v>
      </c>
      <c r="H333" s="37">
        <v>0</v>
      </c>
      <c r="I333" s="37">
        <v>3.8</v>
      </c>
      <c r="J333" s="37"/>
    </row>
    <row r="334" spans="1:10" ht="15.75" x14ac:dyDescent="0.25">
      <c r="A334" s="93" t="s">
        <v>184</v>
      </c>
      <c r="B334" s="75" t="s">
        <v>73</v>
      </c>
      <c r="C334" s="11" t="s">
        <v>9</v>
      </c>
      <c r="D334" s="37">
        <f t="shared" si="200"/>
        <v>303.09999999999997</v>
      </c>
      <c r="E334" s="22">
        <f>E335+E336</f>
        <v>0</v>
      </c>
      <c r="F334" s="22">
        <f t="shared" ref="F334" si="249">F335+F336</f>
        <v>0</v>
      </c>
      <c r="G334" s="22">
        <f t="shared" ref="G334" si="250">G335+G336</f>
        <v>303.09999999999997</v>
      </c>
      <c r="H334" s="37">
        <f t="shared" ref="H334" si="251">H335+H336</f>
        <v>0</v>
      </c>
      <c r="I334" s="37">
        <f t="shared" ref="I334" si="252">I335+I336</f>
        <v>0</v>
      </c>
      <c r="J334" s="37">
        <f t="shared" ref="J334" si="253">J335+J336</f>
        <v>0</v>
      </c>
    </row>
    <row r="335" spans="1:10" ht="47.25" x14ac:dyDescent="0.25">
      <c r="A335" s="97"/>
      <c r="B335" s="99"/>
      <c r="C335" s="11" t="s">
        <v>7</v>
      </c>
      <c r="D335" s="37">
        <f t="shared" si="200"/>
        <v>301.39999999999998</v>
      </c>
      <c r="E335" s="22"/>
      <c r="F335" s="22"/>
      <c r="G335" s="22">
        <v>301.39999999999998</v>
      </c>
      <c r="H335" s="37"/>
      <c r="I335" s="37"/>
      <c r="J335" s="37"/>
    </row>
    <row r="336" spans="1:10" ht="31.5" x14ac:dyDescent="0.25">
      <c r="A336" s="98"/>
      <c r="B336" s="100"/>
      <c r="C336" s="11" t="s">
        <v>8</v>
      </c>
      <c r="D336" s="37">
        <f t="shared" si="200"/>
        <v>1.7</v>
      </c>
      <c r="E336" s="22"/>
      <c r="F336" s="22"/>
      <c r="G336" s="22">
        <v>1.7</v>
      </c>
      <c r="H336" s="37"/>
      <c r="I336" s="37"/>
      <c r="J336" s="37"/>
    </row>
    <row r="337" spans="1:10" ht="15.75" x14ac:dyDescent="0.25">
      <c r="A337" s="78" t="s">
        <v>177</v>
      </c>
      <c r="B337" s="71" t="s">
        <v>73</v>
      </c>
      <c r="C337" s="11" t="s">
        <v>9</v>
      </c>
      <c r="D337" s="37">
        <f t="shared" si="200"/>
        <v>1.5</v>
      </c>
      <c r="E337" s="22">
        <f>E338+E339</f>
        <v>0</v>
      </c>
      <c r="F337" s="22">
        <f t="shared" ref="F337" si="254">F338+F339</f>
        <v>1.5</v>
      </c>
      <c r="G337" s="22">
        <f t="shared" ref="G337" si="255">G338+G339</f>
        <v>0</v>
      </c>
      <c r="H337" s="37">
        <f t="shared" ref="H337" si="256">H338+H339</f>
        <v>0</v>
      </c>
      <c r="I337" s="37">
        <f t="shared" ref="I337" si="257">I338+I339</f>
        <v>0</v>
      </c>
      <c r="J337" s="37">
        <f t="shared" ref="J337" si="258">J338+J339</f>
        <v>0</v>
      </c>
    </row>
    <row r="338" spans="1:10" ht="41.25" customHeight="1" x14ac:dyDescent="0.25">
      <c r="A338" s="78"/>
      <c r="B338" s="71"/>
      <c r="C338" s="11" t="s">
        <v>7</v>
      </c>
      <c r="D338" s="37">
        <f t="shared" si="200"/>
        <v>0</v>
      </c>
      <c r="E338" s="22"/>
      <c r="F338" s="22">
        <v>0</v>
      </c>
      <c r="G338" s="22">
        <v>0</v>
      </c>
      <c r="H338" s="37">
        <v>0</v>
      </c>
      <c r="I338" s="37"/>
      <c r="J338" s="37">
        <v>0</v>
      </c>
    </row>
    <row r="339" spans="1:10" ht="32.25" customHeight="1" x14ac:dyDescent="0.25">
      <c r="A339" s="78"/>
      <c r="B339" s="71"/>
      <c r="C339" s="11" t="s">
        <v>8</v>
      </c>
      <c r="D339" s="37">
        <f t="shared" si="200"/>
        <v>1.5</v>
      </c>
      <c r="E339" s="22"/>
      <c r="F339" s="22">
        <v>1.5</v>
      </c>
      <c r="G339" s="22">
        <v>0</v>
      </c>
      <c r="H339" s="37">
        <v>0</v>
      </c>
      <c r="I339" s="37"/>
      <c r="J339" s="37">
        <v>0</v>
      </c>
    </row>
    <row r="340" spans="1:10" ht="24" customHeight="1" x14ac:dyDescent="0.25">
      <c r="A340" s="78" t="s">
        <v>178</v>
      </c>
      <c r="B340" s="71" t="s">
        <v>73</v>
      </c>
      <c r="C340" s="11" t="s">
        <v>9</v>
      </c>
      <c r="D340" s="37">
        <f t="shared" si="200"/>
        <v>2.1</v>
      </c>
      <c r="E340" s="22">
        <f>E341+E342</f>
        <v>1</v>
      </c>
      <c r="F340" s="22">
        <f t="shared" ref="F340" si="259">F341+F342</f>
        <v>1.1000000000000001</v>
      </c>
      <c r="G340" s="22">
        <f t="shared" ref="G340" si="260">G341+G342</f>
        <v>0</v>
      </c>
      <c r="H340" s="37">
        <f t="shared" ref="H340" si="261">H341+H342</f>
        <v>0</v>
      </c>
      <c r="I340" s="37">
        <f t="shared" ref="I340" si="262">I341+I342</f>
        <v>0</v>
      </c>
      <c r="J340" s="37">
        <f t="shared" ref="J340" si="263">J341+J342</f>
        <v>0</v>
      </c>
    </row>
    <row r="341" spans="1:10" ht="31.5" customHeight="1" x14ac:dyDescent="0.25">
      <c r="A341" s="78"/>
      <c r="B341" s="71"/>
      <c r="C341" s="11" t="s">
        <v>7</v>
      </c>
      <c r="D341" s="37">
        <f t="shared" si="200"/>
        <v>0</v>
      </c>
      <c r="E341" s="22">
        <v>0</v>
      </c>
      <c r="F341" s="22">
        <v>0</v>
      </c>
      <c r="G341" s="22">
        <v>0</v>
      </c>
      <c r="H341" s="37">
        <v>0</v>
      </c>
      <c r="I341" s="37">
        <v>0</v>
      </c>
      <c r="J341" s="37">
        <v>0</v>
      </c>
    </row>
    <row r="342" spans="1:10" ht="37.5" customHeight="1" x14ac:dyDescent="0.25">
      <c r="A342" s="78"/>
      <c r="B342" s="71"/>
      <c r="C342" s="11" t="s">
        <v>8</v>
      </c>
      <c r="D342" s="37">
        <f t="shared" si="200"/>
        <v>2.1</v>
      </c>
      <c r="E342" s="22">
        <v>1</v>
      </c>
      <c r="F342" s="22">
        <v>1.1000000000000001</v>
      </c>
      <c r="G342" s="22">
        <v>0</v>
      </c>
      <c r="H342" s="37">
        <v>0</v>
      </c>
      <c r="I342" s="37">
        <v>0</v>
      </c>
      <c r="J342" s="37">
        <v>0</v>
      </c>
    </row>
    <row r="343" spans="1:10" ht="15.75" x14ac:dyDescent="0.25">
      <c r="A343" s="78" t="s">
        <v>179</v>
      </c>
      <c r="B343" s="71" t="s">
        <v>73</v>
      </c>
      <c r="C343" s="11" t="s">
        <v>9</v>
      </c>
      <c r="D343" s="37">
        <f t="shared" si="200"/>
        <v>3.1</v>
      </c>
      <c r="E343" s="22">
        <f>E344+E345</f>
        <v>1.5</v>
      </c>
      <c r="F343" s="22">
        <f t="shared" ref="F343" si="264">F344+F345</f>
        <v>1.6</v>
      </c>
      <c r="G343" s="22">
        <f t="shared" ref="G343" si="265">G344+G345</f>
        <v>0</v>
      </c>
      <c r="H343" s="37">
        <f t="shared" ref="H343" si="266">H344+H345</f>
        <v>0</v>
      </c>
      <c r="I343" s="37">
        <f t="shared" ref="I343" si="267">I344+I345</f>
        <v>0</v>
      </c>
      <c r="J343" s="37">
        <f t="shared" ref="J343" si="268">J344+J345</f>
        <v>0</v>
      </c>
    </row>
    <row r="344" spans="1:10" ht="35.25" customHeight="1" x14ac:dyDescent="0.25">
      <c r="A344" s="78"/>
      <c r="B344" s="71"/>
      <c r="C344" s="11" t="s">
        <v>7</v>
      </c>
      <c r="D344" s="37">
        <f t="shared" si="200"/>
        <v>0</v>
      </c>
      <c r="E344" s="22">
        <v>0</v>
      </c>
      <c r="F344" s="22">
        <v>0</v>
      </c>
      <c r="G344" s="22">
        <v>0</v>
      </c>
      <c r="H344" s="37">
        <v>0</v>
      </c>
      <c r="I344" s="37">
        <v>0</v>
      </c>
      <c r="J344" s="37">
        <v>0</v>
      </c>
    </row>
    <row r="345" spans="1:10" ht="29.25" customHeight="1" x14ac:dyDescent="0.25">
      <c r="A345" s="78"/>
      <c r="B345" s="71"/>
      <c r="C345" s="11" t="s">
        <v>8</v>
      </c>
      <c r="D345" s="37">
        <f t="shared" si="200"/>
        <v>3.1</v>
      </c>
      <c r="E345" s="22">
        <v>1.5</v>
      </c>
      <c r="F345" s="22">
        <v>1.6</v>
      </c>
      <c r="G345" s="22">
        <v>0</v>
      </c>
      <c r="H345" s="37">
        <v>0</v>
      </c>
      <c r="I345" s="37">
        <v>0</v>
      </c>
      <c r="J345" s="37">
        <v>0</v>
      </c>
    </row>
    <row r="346" spans="1:10" ht="15.75" x14ac:dyDescent="0.25">
      <c r="A346" s="78" t="s">
        <v>180</v>
      </c>
      <c r="B346" s="71" t="s">
        <v>73</v>
      </c>
      <c r="C346" s="11" t="s">
        <v>9</v>
      </c>
      <c r="D346" s="37">
        <f t="shared" si="200"/>
        <v>1.1000000000000001</v>
      </c>
      <c r="E346" s="22">
        <f>E347+E348</f>
        <v>0.5</v>
      </c>
      <c r="F346" s="22">
        <f t="shared" ref="F346" si="269">F347+F348</f>
        <v>0.6</v>
      </c>
      <c r="G346" s="22">
        <f t="shared" ref="G346" si="270">G347+G348</f>
        <v>0</v>
      </c>
      <c r="H346" s="37">
        <f t="shared" ref="H346" si="271">H347+H348</f>
        <v>0</v>
      </c>
      <c r="I346" s="37">
        <f t="shared" ref="I346" si="272">I347+I348</f>
        <v>0</v>
      </c>
      <c r="J346" s="37">
        <f t="shared" ref="J346" si="273">J347+J348</f>
        <v>0</v>
      </c>
    </row>
    <row r="347" spans="1:10" ht="50.25" customHeight="1" x14ac:dyDescent="0.25">
      <c r="A347" s="78"/>
      <c r="B347" s="71"/>
      <c r="C347" s="11" t="s">
        <v>7</v>
      </c>
      <c r="D347" s="37">
        <f t="shared" si="200"/>
        <v>0</v>
      </c>
      <c r="E347" s="22">
        <v>0</v>
      </c>
      <c r="F347" s="22">
        <v>0</v>
      </c>
      <c r="G347" s="22">
        <v>0</v>
      </c>
      <c r="H347" s="37">
        <v>0</v>
      </c>
      <c r="I347" s="37">
        <v>0</v>
      </c>
      <c r="J347" s="37">
        <v>0</v>
      </c>
    </row>
    <row r="348" spans="1:10" ht="61.5" customHeight="1" x14ac:dyDescent="0.25">
      <c r="A348" s="78"/>
      <c r="B348" s="71"/>
      <c r="C348" s="11" t="s">
        <v>8</v>
      </c>
      <c r="D348" s="37">
        <f t="shared" si="200"/>
        <v>1.1000000000000001</v>
      </c>
      <c r="E348" s="22">
        <v>0.5</v>
      </c>
      <c r="F348" s="22">
        <v>0.6</v>
      </c>
      <c r="G348" s="22">
        <v>0</v>
      </c>
      <c r="H348" s="37">
        <v>0</v>
      </c>
      <c r="I348" s="37">
        <v>0</v>
      </c>
      <c r="J348" s="37">
        <v>0</v>
      </c>
    </row>
    <row r="349" spans="1:10" ht="15.75" x14ac:dyDescent="0.25">
      <c r="A349" s="78" t="s">
        <v>181</v>
      </c>
      <c r="B349" s="71" t="s">
        <v>73</v>
      </c>
      <c r="C349" s="11" t="s">
        <v>9</v>
      </c>
      <c r="D349" s="37">
        <f t="shared" si="200"/>
        <v>6.5</v>
      </c>
      <c r="E349" s="22">
        <f>E350+E351</f>
        <v>3</v>
      </c>
      <c r="F349" s="22">
        <f t="shared" ref="F349" si="274">F350+F351</f>
        <v>3.5</v>
      </c>
      <c r="G349" s="22">
        <f t="shared" ref="G349" si="275">G350+G351</f>
        <v>0</v>
      </c>
      <c r="H349" s="37">
        <f t="shared" ref="H349" si="276">H350+H351</f>
        <v>0</v>
      </c>
      <c r="I349" s="37">
        <f t="shared" ref="I349" si="277">I350+I351</f>
        <v>0</v>
      </c>
      <c r="J349" s="37">
        <f t="shared" ref="J349" si="278">J350+J351</f>
        <v>0</v>
      </c>
    </row>
    <row r="350" spans="1:10" ht="30" customHeight="1" x14ac:dyDescent="0.25">
      <c r="A350" s="78"/>
      <c r="B350" s="71"/>
      <c r="C350" s="11" t="s">
        <v>7</v>
      </c>
      <c r="D350" s="37">
        <f t="shared" si="200"/>
        <v>0</v>
      </c>
      <c r="E350" s="22">
        <v>0</v>
      </c>
      <c r="F350" s="22">
        <v>0</v>
      </c>
      <c r="G350" s="22">
        <v>0</v>
      </c>
      <c r="H350" s="37">
        <v>0</v>
      </c>
      <c r="I350" s="37">
        <v>0</v>
      </c>
      <c r="J350" s="37">
        <v>0</v>
      </c>
    </row>
    <row r="351" spans="1:10" ht="82.5" customHeight="1" x14ac:dyDescent="0.25">
      <c r="A351" s="78"/>
      <c r="B351" s="71"/>
      <c r="C351" s="11" t="s">
        <v>8</v>
      </c>
      <c r="D351" s="37">
        <f t="shared" si="200"/>
        <v>6.5</v>
      </c>
      <c r="E351" s="22">
        <v>3</v>
      </c>
      <c r="F351" s="22">
        <v>3.5</v>
      </c>
      <c r="G351" s="22">
        <v>0</v>
      </c>
      <c r="H351" s="37">
        <v>0</v>
      </c>
      <c r="I351" s="37">
        <v>0</v>
      </c>
      <c r="J351" s="37">
        <v>0</v>
      </c>
    </row>
    <row r="352" spans="1:10" ht="16.5" customHeight="1" x14ac:dyDescent="0.25">
      <c r="A352" s="12"/>
      <c r="B352" s="11"/>
      <c r="C352" s="11"/>
      <c r="D352" s="37"/>
      <c r="E352" s="22"/>
      <c r="F352" s="22"/>
      <c r="G352" s="22"/>
      <c r="H352" s="37"/>
      <c r="I352" s="37"/>
      <c r="J352" s="37"/>
    </row>
    <row r="353" spans="1:10" ht="15.75" customHeight="1" x14ac:dyDescent="0.25">
      <c r="A353" s="78" t="s">
        <v>80</v>
      </c>
      <c r="B353" s="71" t="s">
        <v>81</v>
      </c>
      <c r="C353" s="11" t="s">
        <v>9</v>
      </c>
      <c r="D353" s="37">
        <f t="shared" si="200"/>
        <v>15772.900000000001</v>
      </c>
      <c r="E353" s="22">
        <f>E354</f>
        <v>3657.3</v>
      </c>
      <c r="F353" s="22">
        <f t="shared" ref="F353:J353" si="279">F354</f>
        <v>12115.6</v>
      </c>
      <c r="G353" s="22">
        <f t="shared" si="279"/>
        <v>0</v>
      </c>
      <c r="H353" s="37">
        <f t="shared" si="279"/>
        <v>0</v>
      </c>
      <c r="I353" s="37">
        <f t="shared" si="279"/>
        <v>0</v>
      </c>
      <c r="J353" s="37">
        <f t="shared" si="279"/>
        <v>0</v>
      </c>
    </row>
    <row r="354" spans="1:10" ht="42.75" customHeight="1" x14ac:dyDescent="0.25">
      <c r="A354" s="78"/>
      <c r="B354" s="71"/>
      <c r="C354" s="7" t="s">
        <v>7</v>
      </c>
      <c r="D354" s="37">
        <f t="shared" si="200"/>
        <v>15772.900000000001</v>
      </c>
      <c r="E354" s="20">
        <f>E356+E358+E360+E362+E364+E366+E368+E370+E372+E374+E376+E378+E380+E382+E384+E386+E388+E390+E392+E394+E396+E398+E400+E402+E404+E406</f>
        <v>3657.3</v>
      </c>
      <c r="F354" s="20">
        <f t="shared" ref="F354:J354" si="280">F356+F358+F360+F362+F364+F366+F368+F370+F372+F374+F376+F378+F380+F382+F384+F386+F388+F390+F392+F394+F396+F398+F400+F402+F404+F406</f>
        <v>12115.6</v>
      </c>
      <c r="G354" s="20">
        <f t="shared" si="280"/>
        <v>0</v>
      </c>
      <c r="H354" s="35">
        <f t="shared" si="280"/>
        <v>0</v>
      </c>
      <c r="I354" s="35">
        <f t="shared" si="280"/>
        <v>0</v>
      </c>
      <c r="J354" s="35">
        <f t="shared" si="280"/>
        <v>0</v>
      </c>
    </row>
    <row r="355" spans="1:10" ht="15.75" x14ac:dyDescent="0.25">
      <c r="A355" s="78" t="s">
        <v>82</v>
      </c>
      <c r="B355" s="71" t="s">
        <v>83</v>
      </c>
      <c r="C355" s="11" t="s">
        <v>9</v>
      </c>
      <c r="D355" s="37">
        <f t="shared" si="200"/>
        <v>0</v>
      </c>
      <c r="E355" s="22">
        <f>E356</f>
        <v>0</v>
      </c>
      <c r="F355" s="22">
        <f t="shared" ref="F355" si="281">F356</f>
        <v>0</v>
      </c>
      <c r="G355" s="22">
        <f t="shared" ref="G355" si="282">G356</f>
        <v>0</v>
      </c>
      <c r="H355" s="37">
        <f t="shared" ref="H355" si="283">H356</f>
        <v>0</v>
      </c>
      <c r="I355" s="37">
        <f t="shared" ref="I355" si="284">I356</f>
        <v>0</v>
      </c>
      <c r="J355" s="37">
        <f t="shared" ref="J355" si="285">J356</f>
        <v>0</v>
      </c>
    </row>
    <row r="356" spans="1:10" ht="45" customHeight="1" x14ac:dyDescent="0.25">
      <c r="A356" s="78"/>
      <c r="B356" s="71"/>
      <c r="C356" s="11" t="s">
        <v>7</v>
      </c>
      <c r="D356" s="37">
        <f t="shared" si="200"/>
        <v>0</v>
      </c>
      <c r="E356" s="22"/>
      <c r="F356" s="22"/>
      <c r="G356" s="22">
        <v>0</v>
      </c>
      <c r="H356" s="37">
        <v>0</v>
      </c>
      <c r="I356" s="37"/>
      <c r="J356" s="37"/>
    </row>
    <row r="357" spans="1:10" ht="15.75" x14ac:dyDescent="0.25">
      <c r="A357" s="82" t="s">
        <v>84</v>
      </c>
      <c r="B357" s="96" t="s">
        <v>83</v>
      </c>
      <c r="C357" s="15" t="s">
        <v>9</v>
      </c>
      <c r="D357" s="37">
        <f t="shared" si="200"/>
        <v>1100</v>
      </c>
      <c r="E357" s="22">
        <f>E358</f>
        <v>0</v>
      </c>
      <c r="F357" s="22">
        <f t="shared" ref="F357" si="286">F358</f>
        <v>1100</v>
      </c>
      <c r="G357" s="22">
        <f t="shared" ref="G357" si="287">G358</f>
        <v>0</v>
      </c>
      <c r="H357" s="37">
        <f t="shared" ref="H357" si="288">H358</f>
        <v>0</v>
      </c>
      <c r="I357" s="37">
        <f t="shared" ref="I357" si="289">I358</f>
        <v>0</v>
      </c>
      <c r="J357" s="37">
        <f t="shared" ref="J357" si="290">J358</f>
        <v>0</v>
      </c>
    </row>
    <row r="358" spans="1:10" ht="39" customHeight="1" x14ac:dyDescent="0.25">
      <c r="A358" s="83"/>
      <c r="B358" s="96"/>
      <c r="C358" s="15" t="s">
        <v>7</v>
      </c>
      <c r="D358" s="37">
        <f t="shared" si="200"/>
        <v>1100</v>
      </c>
      <c r="E358" s="22"/>
      <c r="F358" s="28">
        <v>1100</v>
      </c>
      <c r="G358" s="28">
        <v>0</v>
      </c>
      <c r="H358" s="37"/>
      <c r="I358" s="37"/>
      <c r="J358" s="37"/>
    </row>
    <row r="359" spans="1:10" ht="15.75" x14ac:dyDescent="0.25">
      <c r="A359" s="78" t="s">
        <v>85</v>
      </c>
      <c r="B359" s="71" t="s">
        <v>83</v>
      </c>
      <c r="C359" s="11" t="s">
        <v>9</v>
      </c>
      <c r="D359" s="37">
        <f t="shared" si="200"/>
        <v>0</v>
      </c>
      <c r="E359" s="22">
        <f>E360</f>
        <v>0</v>
      </c>
      <c r="F359" s="22">
        <f t="shared" ref="F359" si="291">F360</f>
        <v>0</v>
      </c>
      <c r="G359" s="22">
        <f t="shared" ref="G359" si="292">G360</f>
        <v>0</v>
      </c>
      <c r="H359" s="37">
        <f t="shared" ref="H359" si="293">H360</f>
        <v>0</v>
      </c>
      <c r="I359" s="37">
        <f t="shared" ref="I359" si="294">I360</f>
        <v>0</v>
      </c>
      <c r="J359" s="37">
        <f t="shared" ref="J359" si="295">J360</f>
        <v>0</v>
      </c>
    </row>
    <row r="360" spans="1:10" ht="36" customHeight="1" x14ac:dyDescent="0.25">
      <c r="A360" s="78"/>
      <c r="B360" s="71"/>
      <c r="C360" s="11" t="s">
        <v>7</v>
      </c>
      <c r="D360" s="37">
        <f t="shared" si="200"/>
        <v>0</v>
      </c>
      <c r="E360" s="22"/>
      <c r="F360" s="22"/>
      <c r="G360" s="22">
        <v>0</v>
      </c>
      <c r="H360" s="37"/>
      <c r="I360" s="37"/>
      <c r="J360" s="37"/>
    </row>
    <row r="361" spans="1:10" ht="15.75" x14ac:dyDescent="0.25">
      <c r="A361" s="78" t="s">
        <v>86</v>
      </c>
      <c r="B361" s="71" t="s">
        <v>83</v>
      </c>
      <c r="C361" s="11" t="s">
        <v>9</v>
      </c>
      <c r="D361" s="37">
        <f t="shared" ref="D361:D403" si="296">SUM(E361:J361)</f>
        <v>1100</v>
      </c>
      <c r="E361" s="22">
        <f>E362</f>
        <v>1100</v>
      </c>
      <c r="F361" s="22">
        <f t="shared" ref="F361" si="297">F362</f>
        <v>0</v>
      </c>
      <c r="G361" s="22">
        <f t="shared" ref="G361" si="298">G362</f>
        <v>0</v>
      </c>
      <c r="H361" s="37">
        <f t="shared" ref="H361" si="299">H362</f>
        <v>0</v>
      </c>
      <c r="I361" s="37">
        <f t="shared" ref="I361" si="300">I362</f>
        <v>0</v>
      </c>
      <c r="J361" s="37">
        <f t="shared" ref="J361" si="301">J362</f>
        <v>0</v>
      </c>
    </row>
    <row r="362" spans="1:10" ht="35.25" customHeight="1" x14ac:dyDescent="0.25">
      <c r="A362" s="78"/>
      <c r="B362" s="71"/>
      <c r="C362" s="11" t="s">
        <v>7</v>
      </c>
      <c r="D362" s="37">
        <f t="shared" si="296"/>
        <v>1100</v>
      </c>
      <c r="E362" s="22">
        <v>1100</v>
      </c>
      <c r="F362" s="22"/>
      <c r="G362" s="22">
        <v>0</v>
      </c>
      <c r="H362" s="37"/>
      <c r="I362" s="37"/>
      <c r="J362" s="37"/>
    </row>
    <row r="363" spans="1:10" ht="15.75" x14ac:dyDescent="0.25">
      <c r="A363" s="78" t="s">
        <v>87</v>
      </c>
      <c r="B363" s="71" t="s">
        <v>83</v>
      </c>
      <c r="C363" s="11" t="s">
        <v>9</v>
      </c>
      <c r="D363" s="37">
        <f t="shared" si="296"/>
        <v>1100</v>
      </c>
      <c r="E363" s="22">
        <f>E364</f>
        <v>0</v>
      </c>
      <c r="F363" s="22">
        <f t="shared" ref="F363" si="302">F364</f>
        <v>1100</v>
      </c>
      <c r="G363" s="22">
        <f t="shared" ref="G363" si="303">G364</f>
        <v>0</v>
      </c>
      <c r="H363" s="37">
        <f t="shared" ref="H363" si="304">H364</f>
        <v>0</v>
      </c>
      <c r="I363" s="37">
        <f t="shared" ref="I363" si="305">I364</f>
        <v>0</v>
      </c>
      <c r="J363" s="37">
        <f t="shared" ref="J363" si="306">J364</f>
        <v>0</v>
      </c>
    </row>
    <row r="364" spans="1:10" ht="47.25" x14ac:dyDescent="0.25">
      <c r="A364" s="78"/>
      <c r="B364" s="71"/>
      <c r="C364" s="11" t="s">
        <v>7</v>
      </c>
      <c r="D364" s="37">
        <f t="shared" si="296"/>
        <v>1100</v>
      </c>
      <c r="E364" s="22"/>
      <c r="F364" s="22">
        <v>1100</v>
      </c>
      <c r="G364" s="22">
        <v>0</v>
      </c>
      <c r="H364" s="37"/>
      <c r="I364" s="37"/>
      <c r="J364" s="37"/>
    </row>
    <row r="365" spans="1:10" ht="15.75" x14ac:dyDescent="0.25">
      <c r="A365" s="78" t="s">
        <v>88</v>
      </c>
      <c r="B365" s="71" t="s">
        <v>83</v>
      </c>
      <c r="C365" s="11" t="s">
        <v>9</v>
      </c>
      <c r="D365" s="37">
        <f t="shared" si="296"/>
        <v>1100</v>
      </c>
      <c r="E365" s="22">
        <f>E366</f>
        <v>1100</v>
      </c>
      <c r="F365" s="22">
        <f t="shared" ref="F365" si="307">F366</f>
        <v>0</v>
      </c>
      <c r="G365" s="22">
        <f t="shared" ref="G365" si="308">G366</f>
        <v>0</v>
      </c>
      <c r="H365" s="37">
        <f t="shared" ref="H365" si="309">H366</f>
        <v>0</v>
      </c>
      <c r="I365" s="37">
        <f t="shared" ref="I365" si="310">I366</f>
        <v>0</v>
      </c>
      <c r="J365" s="37">
        <f t="shared" ref="J365" si="311">J366</f>
        <v>0</v>
      </c>
    </row>
    <row r="366" spans="1:10" ht="30" customHeight="1" x14ac:dyDescent="0.25">
      <c r="A366" s="78"/>
      <c r="B366" s="71"/>
      <c r="C366" s="11" t="s">
        <v>7</v>
      </c>
      <c r="D366" s="37">
        <f t="shared" si="296"/>
        <v>1100</v>
      </c>
      <c r="E366" s="22">
        <v>1100</v>
      </c>
      <c r="F366" s="22"/>
      <c r="G366" s="22">
        <v>0</v>
      </c>
      <c r="H366" s="37"/>
      <c r="I366" s="37"/>
      <c r="J366" s="37"/>
    </row>
    <row r="367" spans="1:10" ht="15.75" x14ac:dyDescent="0.25">
      <c r="A367" s="78" t="s">
        <v>89</v>
      </c>
      <c r="B367" s="71" t="s">
        <v>83</v>
      </c>
      <c r="C367" s="11" t="s">
        <v>9</v>
      </c>
      <c r="D367" s="37">
        <f t="shared" si="296"/>
        <v>500</v>
      </c>
      <c r="E367" s="22">
        <f>E368</f>
        <v>500</v>
      </c>
      <c r="F367" s="22">
        <f t="shared" ref="F367" si="312">F368</f>
        <v>0</v>
      </c>
      <c r="G367" s="22">
        <f t="shared" ref="G367" si="313">G368</f>
        <v>0</v>
      </c>
      <c r="H367" s="37">
        <f t="shared" ref="H367" si="314">H368</f>
        <v>0</v>
      </c>
      <c r="I367" s="37">
        <f t="shared" ref="I367" si="315">I368</f>
        <v>0</v>
      </c>
      <c r="J367" s="37">
        <f t="shared" ref="J367" si="316">J368</f>
        <v>0</v>
      </c>
    </row>
    <row r="368" spans="1:10" ht="42.75" customHeight="1" x14ac:dyDescent="0.25">
      <c r="A368" s="78"/>
      <c r="B368" s="71"/>
      <c r="C368" s="7" t="s">
        <v>7</v>
      </c>
      <c r="D368" s="37">
        <f t="shared" si="296"/>
        <v>500</v>
      </c>
      <c r="E368" s="20">
        <v>500</v>
      </c>
      <c r="F368" s="20"/>
      <c r="G368" s="20">
        <v>0</v>
      </c>
      <c r="H368" s="35"/>
      <c r="I368" s="35"/>
      <c r="J368" s="35"/>
    </row>
    <row r="369" spans="1:10" ht="15.75" x14ac:dyDescent="0.25">
      <c r="A369" s="78" t="s">
        <v>90</v>
      </c>
      <c r="B369" s="71" t="s">
        <v>83</v>
      </c>
      <c r="C369" s="11" t="s">
        <v>9</v>
      </c>
      <c r="D369" s="37">
        <f t="shared" si="296"/>
        <v>500</v>
      </c>
      <c r="E369" s="22">
        <f>E370</f>
        <v>0</v>
      </c>
      <c r="F369" s="22">
        <f t="shared" ref="F369" si="317">F370</f>
        <v>500</v>
      </c>
      <c r="G369" s="22">
        <f t="shared" ref="G369" si="318">G370</f>
        <v>0</v>
      </c>
      <c r="H369" s="37">
        <f t="shared" ref="H369" si="319">H370</f>
        <v>0</v>
      </c>
      <c r="I369" s="37">
        <f t="shared" ref="I369" si="320">I370</f>
        <v>0</v>
      </c>
      <c r="J369" s="37">
        <f t="shared" ref="J369" si="321">J370</f>
        <v>0</v>
      </c>
    </row>
    <row r="370" spans="1:10" ht="33.75" customHeight="1" x14ac:dyDescent="0.25">
      <c r="A370" s="78"/>
      <c r="B370" s="71"/>
      <c r="C370" s="11" t="s">
        <v>7</v>
      </c>
      <c r="D370" s="37">
        <f t="shared" si="296"/>
        <v>500</v>
      </c>
      <c r="E370" s="22"/>
      <c r="F370" s="22">
        <v>500</v>
      </c>
      <c r="G370" s="22">
        <v>0</v>
      </c>
      <c r="H370" s="37"/>
      <c r="I370" s="37"/>
      <c r="J370" s="37"/>
    </row>
    <row r="371" spans="1:10" ht="15.75" x14ac:dyDescent="0.25">
      <c r="A371" s="78" t="s">
        <v>91</v>
      </c>
      <c r="B371" s="71" t="s">
        <v>83</v>
      </c>
      <c r="C371" s="11" t="s">
        <v>9</v>
      </c>
      <c r="D371" s="37">
        <f t="shared" si="296"/>
        <v>500</v>
      </c>
      <c r="E371" s="22">
        <f>E372</f>
        <v>0</v>
      </c>
      <c r="F371" s="22">
        <f t="shared" ref="F371" si="322">F372</f>
        <v>500</v>
      </c>
      <c r="G371" s="22">
        <f t="shared" ref="G371" si="323">G372</f>
        <v>0</v>
      </c>
      <c r="H371" s="37">
        <f t="shared" ref="H371" si="324">H372</f>
        <v>0</v>
      </c>
      <c r="I371" s="37">
        <f t="shared" ref="I371" si="325">I372</f>
        <v>0</v>
      </c>
      <c r="J371" s="37">
        <f t="shared" ref="J371" si="326">J372</f>
        <v>0</v>
      </c>
    </row>
    <row r="372" spans="1:10" ht="31.5" customHeight="1" x14ac:dyDescent="0.25">
      <c r="A372" s="78"/>
      <c r="B372" s="71"/>
      <c r="C372" s="11" t="s">
        <v>7</v>
      </c>
      <c r="D372" s="37">
        <f t="shared" si="296"/>
        <v>500</v>
      </c>
      <c r="E372" s="22"/>
      <c r="F372" s="22">
        <v>500</v>
      </c>
      <c r="G372" s="22">
        <v>0</v>
      </c>
      <c r="H372" s="37"/>
      <c r="I372" s="37"/>
      <c r="J372" s="37"/>
    </row>
    <row r="373" spans="1:10" ht="15.75" x14ac:dyDescent="0.25">
      <c r="A373" s="78" t="s">
        <v>92</v>
      </c>
      <c r="B373" s="71" t="s">
        <v>83</v>
      </c>
      <c r="C373" s="11" t="s">
        <v>9</v>
      </c>
      <c r="D373" s="37">
        <f t="shared" si="296"/>
        <v>500</v>
      </c>
      <c r="E373" s="22">
        <f>E374</f>
        <v>500</v>
      </c>
      <c r="F373" s="22">
        <f t="shared" ref="F373" si="327">F374</f>
        <v>0</v>
      </c>
      <c r="G373" s="22">
        <f t="shared" ref="G373" si="328">G374</f>
        <v>0</v>
      </c>
      <c r="H373" s="37">
        <f t="shared" ref="H373" si="329">H374</f>
        <v>0</v>
      </c>
      <c r="I373" s="37">
        <f t="shared" ref="I373" si="330">I374</f>
        <v>0</v>
      </c>
      <c r="J373" s="37">
        <f t="shared" ref="J373" si="331">J374</f>
        <v>0</v>
      </c>
    </row>
    <row r="374" spans="1:10" ht="37.5" customHeight="1" x14ac:dyDescent="0.25">
      <c r="A374" s="78"/>
      <c r="B374" s="71"/>
      <c r="C374" s="11" t="s">
        <v>7</v>
      </c>
      <c r="D374" s="37">
        <f t="shared" si="296"/>
        <v>500</v>
      </c>
      <c r="E374" s="22">
        <v>500</v>
      </c>
      <c r="F374" s="22"/>
      <c r="G374" s="22">
        <v>0</v>
      </c>
      <c r="H374" s="37"/>
      <c r="I374" s="37"/>
      <c r="J374" s="37"/>
    </row>
    <row r="375" spans="1:10" ht="15.75" x14ac:dyDescent="0.25">
      <c r="A375" s="78" t="s">
        <v>93</v>
      </c>
      <c r="B375" s="71" t="s">
        <v>83</v>
      </c>
      <c r="C375" s="11" t="s">
        <v>9</v>
      </c>
      <c r="D375" s="37">
        <f t="shared" si="296"/>
        <v>950.3</v>
      </c>
      <c r="E375" s="22">
        <f>E376</f>
        <v>266.5</v>
      </c>
      <c r="F375" s="22">
        <f t="shared" ref="F375" si="332">F376</f>
        <v>683.8</v>
      </c>
      <c r="G375" s="22">
        <f t="shared" ref="G375" si="333">G376</f>
        <v>0</v>
      </c>
      <c r="H375" s="37">
        <f t="shared" ref="H375" si="334">H376</f>
        <v>0</v>
      </c>
      <c r="I375" s="37">
        <f t="shared" ref="I375" si="335">I376</f>
        <v>0</v>
      </c>
      <c r="J375" s="37">
        <f t="shared" ref="J375" si="336">J376</f>
        <v>0</v>
      </c>
    </row>
    <row r="376" spans="1:10" ht="34.5" customHeight="1" x14ac:dyDescent="0.25">
      <c r="A376" s="78"/>
      <c r="B376" s="71"/>
      <c r="C376" s="11" t="s">
        <v>7</v>
      </c>
      <c r="D376" s="37">
        <f t="shared" si="296"/>
        <v>950.3</v>
      </c>
      <c r="E376" s="22">
        <v>266.5</v>
      </c>
      <c r="F376" s="22">
        <v>683.8</v>
      </c>
      <c r="G376" s="22">
        <v>0</v>
      </c>
      <c r="H376" s="37">
        <v>0</v>
      </c>
      <c r="I376" s="37">
        <v>0</v>
      </c>
      <c r="J376" s="37">
        <v>0</v>
      </c>
    </row>
    <row r="377" spans="1:10" ht="15.75" x14ac:dyDescent="0.25">
      <c r="A377" s="78" t="s">
        <v>94</v>
      </c>
      <c r="B377" s="71" t="s">
        <v>83</v>
      </c>
      <c r="C377" s="11" t="s">
        <v>9</v>
      </c>
      <c r="D377" s="37">
        <f t="shared" si="296"/>
        <v>287.89999999999998</v>
      </c>
      <c r="E377" s="22">
        <f>E378</f>
        <v>145.4</v>
      </c>
      <c r="F377" s="22">
        <f t="shared" ref="F377" si="337">F378</f>
        <v>142.5</v>
      </c>
      <c r="G377" s="22">
        <f t="shared" ref="G377" si="338">G378</f>
        <v>0</v>
      </c>
      <c r="H377" s="37">
        <f t="shared" ref="H377" si="339">H378</f>
        <v>0</v>
      </c>
      <c r="I377" s="37">
        <f t="shared" ref="I377" si="340">I378</f>
        <v>0</v>
      </c>
      <c r="J377" s="37">
        <f t="shared" ref="J377" si="341">J378</f>
        <v>0</v>
      </c>
    </row>
    <row r="378" spans="1:10" ht="30.75" customHeight="1" x14ac:dyDescent="0.25">
      <c r="A378" s="78"/>
      <c r="B378" s="71"/>
      <c r="C378" s="11" t="s">
        <v>7</v>
      </c>
      <c r="D378" s="37">
        <f t="shared" si="296"/>
        <v>287.89999999999998</v>
      </c>
      <c r="E378" s="22">
        <v>145.4</v>
      </c>
      <c r="F378" s="22">
        <v>142.5</v>
      </c>
      <c r="G378" s="22">
        <v>0</v>
      </c>
      <c r="H378" s="37"/>
      <c r="I378" s="37"/>
      <c r="J378" s="37"/>
    </row>
    <row r="379" spans="1:10" ht="15.75" x14ac:dyDescent="0.25">
      <c r="A379" s="78" t="s">
        <v>95</v>
      </c>
      <c r="B379" s="71" t="s">
        <v>83</v>
      </c>
      <c r="C379" s="11" t="s">
        <v>9</v>
      </c>
      <c r="D379" s="37">
        <f t="shared" si="296"/>
        <v>45.4</v>
      </c>
      <c r="E379" s="22">
        <f>E380</f>
        <v>45.4</v>
      </c>
      <c r="F379" s="22">
        <f t="shared" ref="F379" si="342">F380</f>
        <v>0</v>
      </c>
      <c r="G379" s="22">
        <f t="shared" ref="G379" si="343">G380</f>
        <v>0</v>
      </c>
      <c r="H379" s="37">
        <f t="shared" ref="H379" si="344">H380</f>
        <v>0</v>
      </c>
      <c r="I379" s="37">
        <f t="shared" ref="I379" si="345">I380</f>
        <v>0</v>
      </c>
      <c r="J379" s="37">
        <f t="shared" ref="J379" si="346">J380</f>
        <v>0</v>
      </c>
    </row>
    <row r="380" spans="1:10" ht="36" customHeight="1" x14ac:dyDescent="0.25">
      <c r="A380" s="78"/>
      <c r="B380" s="71"/>
      <c r="C380" s="11" t="s">
        <v>7</v>
      </c>
      <c r="D380" s="37">
        <f t="shared" si="296"/>
        <v>45.4</v>
      </c>
      <c r="E380" s="22">
        <v>45.4</v>
      </c>
      <c r="F380" s="22"/>
      <c r="G380" s="22">
        <v>0</v>
      </c>
      <c r="H380" s="37"/>
      <c r="I380" s="37"/>
      <c r="J380" s="37"/>
    </row>
    <row r="381" spans="1:10" ht="15.75" x14ac:dyDescent="0.25">
      <c r="A381" s="78" t="s">
        <v>96</v>
      </c>
      <c r="B381" s="71" t="s">
        <v>83</v>
      </c>
      <c r="C381" s="11" t="s">
        <v>9</v>
      </c>
      <c r="D381" s="37">
        <f t="shared" si="296"/>
        <v>30</v>
      </c>
      <c r="E381" s="22">
        <f>E382</f>
        <v>0</v>
      </c>
      <c r="F381" s="22">
        <f t="shared" ref="F381" si="347">F382</f>
        <v>30</v>
      </c>
      <c r="G381" s="22">
        <f t="shared" ref="G381" si="348">G382</f>
        <v>0</v>
      </c>
      <c r="H381" s="37">
        <f t="shared" ref="H381" si="349">H382</f>
        <v>0</v>
      </c>
      <c r="I381" s="37">
        <f t="shared" ref="I381" si="350">I382</f>
        <v>0</v>
      </c>
      <c r="J381" s="37">
        <f t="shared" ref="J381" si="351">J382</f>
        <v>0</v>
      </c>
    </row>
    <row r="382" spans="1:10" ht="36" customHeight="1" x14ac:dyDescent="0.25">
      <c r="A382" s="78"/>
      <c r="B382" s="71"/>
      <c r="C382" s="11" t="s">
        <v>7</v>
      </c>
      <c r="D382" s="37">
        <f t="shared" si="296"/>
        <v>30</v>
      </c>
      <c r="E382" s="22"/>
      <c r="F382" s="22">
        <v>30</v>
      </c>
      <c r="G382" s="22">
        <v>0</v>
      </c>
      <c r="H382" s="37">
        <v>0</v>
      </c>
      <c r="I382" s="37">
        <v>0</v>
      </c>
      <c r="J382" s="37"/>
    </row>
    <row r="383" spans="1:10" ht="15.75" x14ac:dyDescent="0.25">
      <c r="A383" s="78" t="s">
        <v>97</v>
      </c>
      <c r="B383" s="71" t="s">
        <v>83</v>
      </c>
      <c r="C383" s="11" t="s">
        <v>9</v>
      </c>
      <c r="D383" s="37">
        <f t="shared" si="296"/>
        <v>240</v>
      </c>
      <c r="E383" s="22">
        <f>E384</f>
        <v>0</v>
      </c>
      <c r="F383" s="22">
        <f t="shared" ref="F383" si="352">F384</f>
        <v>240</v>
      </c>
      <c r="G383" s="22">
        <f t="shared" ref="G383" si="353">G384</f>
        <v>0</v>
      </c>
      <c r="H383" s="37">
        <f t="shared" ref="H383" si="354">H384</f>
        <v>0</v>
      </c>
      <c r="I383" s="37">
        <f t="shared" ref="I383" si="355">I384</f>
        <v>0</v>
      </c>
      <c r="J383" s="37">
        <f t="shared" ref="J383" si="356">J384</f>
        <v>0</v>
      </c>
    </row>
    <row r="384" spans="1:10" ht="34.5" customHeight="1" x14ac:dyDescent="0.25">
      <c r="A384" s="78"/>
      <c r="B384" s="71"/>
      <c r="C384" s="11" t="s">
        <v>7</v>
      </c>
      <c r="D384" s="37">
        <f t="shared" si="296"/>
        <v>240</v>
      </c>
      <c r="E384" s="22"/>
      <c r="F384" s="22">
        <v>240</v>
      </c>
      <c r="G384" s="22">
        <v>0</v>
      </c>
      <c r="H384" s="37">
        <v>0</v>
      </c>
      <c r="I384" s="37">
        <v>0</v>
      </c>
      <c r="J384" s="37">
        <v>0</v>
      </c>
    </row>
    <row r="385" spans="1:10" ht="15.75" x14ac:dyDescent="0.25">
      <c r="A385" s="78" t="s">
        <v>98</v>
      </c>
      <c r="B385" s="71" t="s">
        <v>83</v>
      </c>
      <c r="C385" s="11" t="s">
        <v>9</v>
      </c>
      <c r="D385" s="37">
        <f t="shared" si="296"/>
        <v>725.2</v>
      </c>
      <c r="E385" s="22">
        <f>E386</f>
        <v>0</v>
      </c>
      <c r="F385" s="22">
        <f t="shared" ref="F385" si="357">F386</f>
        <v>725.2</v>
      </c>
      <c r="G385" s="22">
        <f t="shared" ref="G385" si="358">G386</f>
        <v>0</v>
      </c>
      <c r="H385" s="37">
        <f t="shared" ref="H385" si="359">H386</f>
        <v>0</v>
      </c>
      <c r="I385" s="37">
        <f t="shared" ref="I385" si="360">I386</f>
        <v>0</v>
      </c>
      <c r="J385" s="37">
        <f t="shared" ref="J385" si="361">J386</f>
        <v>0</v>
      </c>
    </row>
    <row r="386" spans="1:10" ht="32.25" customHeight="1" x14ac:dyDescent="0.25">
      <c r="A386" s="78"/>
      <c r="B386" s="71"/>
      <c r="C386" s="11" t="s">
        <v>7</v>
      </c>
      <c r="D386" s="37">
        <f t="shared" si="296"/>
        <v>725.2</v>
      </c>
      <c r="E386" s="22"/>
      <c r="F386" s="22">
        <v>725.2</v>
      </c>
      <c r="G386" s="22">
        <v>0</v>
      </c>
      <c r="H386" s="37">
        <v>0</v>
      </c>
      <c r="I386" s="37">
        <v>0</v>
      </c>
      <c r="J386" s="37"/>
    </row>
    <row r="387" spans="1:10" ht="15.75" x14ac:dyDescent="0.25">
      <c r="A387" s="78" t="s">
        <v>99</v>
      </c>
      <c r="B387" s="71" t="s">
        <v>83</v>
      </c>
      <c r="C387" s="11" t="s">
        <v>9</v>
      </c>
      <c r="D387" s="37">
        <f t="shared" si="296"/>
        <v>132.6</v>
      </c>
      <c r="E387" s="22">
        <f>E388</f>
        <v>0</v>
      </c>
      <c r="F387" s="22">
        <f t="shared" ref="F387" si="362">F388</f>
        <v>132.6</v>
      </c>
      <c r="G387" s="22">
        <f t="shared" ref="G387" si="363">G388</f>
        <v>0</v>
      </c>
      <c r="H387" s="37">
        <f t="shared" ref="H387" si="364">H388</f>
        <v>0</v>
      </c>
      <c r="I387" s="37">
        <f t="shared" ref="I387" si="365">I388</f>
        <v>0</v>
      </c>
      <c r="J387" s="37">
        <f t="shared" ref="J387" si="366">J388</f>
        <v>0</v>
      </c>
    </row>
    <row r="388" spans="1:10" ht="43.5" customHeight="1" x14ac:dyDescent="0.25">
      <c r="A388" s="78"/>
      <c r="B388" s="71"/>
      <c r="C388" s="11" t="s">
        <v>7</v>
      </c>
      <c r="D388" s="37">
        <f t="shared" si="296"/>
        <v>132.6</v>
      </c>
      <c r="E388" s="22"/>
      <c r="F388" s="22">
        <v>132.6</v>
      </c>
      <c r="G388" s="22">
        <v>0</v>
      </c>
      <c r="H388" s="37"/>
      <c r="I388" s="37"/>
      <c r="J388" s="37"/>
    </row>
    <row r="389" spans="1:10" ht="15.75" x14ac:dyDescent="0.25">
      <c r="A389" s="75" t="s">
        <v>100</v>
      </c>
      <c r="B389" s="75" t="s">
        <v>83</v>
      </c>
      <c r="C389" s="11" t="s">
        <v>9</v>
      </c>
      <c r="D389" s="37">
        <f t="shared" si="296"/>
        <v>3300</v>
      </c>
      <c r="E389" s="22">
        <f>E390</f>
        <v>0</v>
      </c>
      <c r="F389" s="22">
        <f t="shared" ref="F389" si="367">F390</f>
        <v>3300</v>
      </c>
      <c r="G389" s="22">
        <f t="shared" ref="G389" si="368">G390</f>
        <v>0</v>
      </c>
      <c r="H389" s="37">
        <f t="shared" ref="H389" si="369">H390</f>
        <v>0</v>
      </c>
      <c r="I389" s="37">
        <f t="shared" ref="I389" si="370">I390</f>
        <v>0</v>
      </c>
      <c r="J389" s="37">
        <f t="shared" ref="J389" si="371">J390</f>
        <v>0</v>
      </c>
    </row>
    <row r="390" spans="1:10" ht="30" customHeight="1" x14ac:dyDescent="0.25">
      <c r="A390" s="76"/>
      <c r="B390" s="76"/>
      <c r="C390" s="15" t="s">
        <v>7</v>
      </c>
      <c r="D390" s="37">
        <f t="shared" si="296"/>
        <v>3300</v>
      </c>
      <c r="E390" s="28"/>
      <c r="F390" s="28">
        <v>3300</v>
      </c>
      <c r="G390" s="28">
        <v>0</v>
      </c>
      <c r="H390" s="44">
        <v>0</v>
      </c>
      <c r="I390" s="37"/>
      <c r="J390" s="37"/>
    </row>
    <row r="391" spans="1:10" ht="15.75" x14ac:dyDescent="0.25">
      <c r="A391" s="78" t="s">
        <v>101</v>
      </c>
      <c r="B391" s="71" t="s">
        <v>83</v>
      </c>
      <c r="C391" s="11" t="s">
        <v>9</v>
      </c>
      <c r="D391" s="37">
        <f t="shared" si="296"/>
        <v>130</v>
      </c>
      <c r="E391" s="22">
        <f>E392</f>
        <v>0</v>
      </c>
      <c r="F391" s="22">
        <f t="shared" ref="F391" si="372">F392</f>
        <v>130</v>
      </c>
      <c r="G391" s="22">
        <f t="shared" ref="G391" si="373">G392</f>
        <v>0</v>
      </c>
      <c r="H391" s="37">
        <f t="shared" ref="H391" si="374">H392</f>
        <v>0</v>
      </c>
      <c r="I391" s="37">
        <f t="shared" ref="I391" si="375">I392</f>
        <v>0</v>
      </c>
      <c r="J391" s="37">
        <f t="shared" ref="J391" si="376">J392</f>
        <v>0</v>
      </c>
    </row>
    <row r="392" spans="1:10" ht="45.75" customHeight="1" x14ac:dyDescent="0.25">
      <c r="A392" s="78"/>
      <c r="B392" s="71"/>
      <c r="C392" s="11" t="s">
        <v>7</v>
      </c>
      <c r="D392" s="37">
        <f t="shared" si="296"/>
        <v>130</v>
      </c>
      <c r="E392" s="22"/>
      <c r="F392" s="22">
        <v>130</v>
      </c>
      <c r="G392" s="22">
        <v>0</v>
      </c>
      <c r="H392" s="37"/>
      <c r="I392" s="37"/>
      <c r="J392" s="37"/>
    </row>
    <row r="393" spans="1:10" ht="15.75" x14ac:dyDescent="0.25">
      <c r="A393" s="78" t="s">
        <v>102</v>
      </c>
      <c r="B393" s="71" t="s">
        <v>83</v>
      </c>
      <c r="C393" s="11" t="s">
        <v>9</v>
      </c>
      <c r="D393" s="37">
        <f t="shared" si="296"/>
        <v>40</v>
      </c>
      <c r="E393" s="22">
        <f>E394</f>
        <v>0</v>
      </c>
      <c r="F393" s="22">
        <f t="shared" ref="F393" si="377">F394</f>
        <v>40</v>
      </c>
      <c r="G393" s="22">
        <f t="shared" ref="G393" si="378">G394</f>
        <v>0</v>
      </c>
      <c r="H393" s="37">
        <f t="shared" ref="H393" si="379">H394</f>
        <v>0</v>
      </c>
      <c r="I393" s="37">
        <f t="shared" ref="I393" si="380">I394</f>
        <v>0</v>
      </c>
      <c r="J393" s="37">
        <f t="shared" ref="J393" si="381">J394</f>
        <v>0</v>
      </c>
    </row>
    <row r="394" spans="1:10" ht="42" customHeight="1" x14ac:dyDescent="0.25">
      <c r="A394" s="78"/>
      <c r="B394" s="71"/>
      <c r="C394" s="11" t="s">
        <v>7</v>
      </c>
      <c r="D394" s="37">
        <f t="shared" si="296"/>
        <v>40</v>
      </c>
      <c r="E394" s="22"/>
      <c r="F394" s="22">
        <v>40</v>
      </c>
      <c r="G394" s="22">
        <v>0</v>
      </c>
      <c r="H394" s="37"/>
      <c r="I394" s="37"/>
      <c r="J394" s="37"/>
    </row>
    <row r="395" spans="1:10" ht="28.5" customHeight="1" x14ac:dyDescent="0.25">
      <c r="A395" s="78" t="s">
        <v>103</v>
      </c>
      <c r="B395" s="71" t="s">
        <v>83</v>
      </c>
      <c r="C395" s="11" t="s">
        <v>9</v>
      </c>
      <c r="D395" s="37">
        <f t="shared" si="296"/>
        <v>3080</v>
      </c>
      <c r="E395" s="22">
        <f>E396</f>
        <v>0</v>
      </c>
      <c r="F395" s="22">
        <f t="shared" ref="F395" si="382">F396</f>
        <v>3080</v>
      </c>
      <c r="G395" s="22">
        <f t="shared" ref="G395" si="383">G396</f>
        <v>0</v>
      </c>
      <c r="H395" s="37">
        <f t="shared" ref="H395" si="384">H396</f>
        <v>0</v>
      </c>
      <c r="I395" s="37">
        <f t="shared" ref="I395" si="385">I396</f>
        <v>0</v>
      </c>
      <c r="J395" s="37">
        <f t="shared" ref="J395" si="386">J396</f>
        <v>0</v>
      </c>
    </row>
    <row r="396" spans="1:10" ht="57" customHeight="1" x14ac:dyDescent="0.25">
      <c r="A396" s="78"/>
      <c r="B396" s="71"/>
      <c r="C396" s="11" t="s">
        <v>7</v>
      </c>
      <c r="D396" s="37">
        <f t="shared" si="296"/>
        <v>3080</v>
      </c>
      <c r="E396" s="22"/>
      <c r="F396" s="22">
        <v>3080</v>
      </c>
      <c r="G396" s="22">
        <v>0</v>
      </c>
      <c r="H396" s="37">
        <v>0</v>
      </c>
      <c r="I396" s="37"/>
      <c r="J396" s="37"/>
    </row>
    <row r="397" spans="1:10" ht="29.25" customHeight="1" x14ac:dyDescent="0.25">
      <c r="A397" s="78" t="s">
        <v>104</v>
      </c>
      <c r="B397" s="71" t="s">
        <v>83</v>
      </c>
      <c r="C397" s="11" t="s">
        <v>9</v>
      </c>
      <c r="D397" s="37">
        <f t="shared" si="296"/>
        <v>38.5</v>
      </c>
      <c r="E397" s="22">
        <f>E398</f>
        <v>0</v>
      </c>
      <c r="F397" s="22">
        <f t="shared" ref="F397" si="387">F398</f>
        <v>38.5</v>
      </c>
      <c r="G397" s="22">
        <f t="shared" ref="G397" si="388">G398</f>
        <v>0</v>
      </c>
      <c r="H397" s="37">
        <f t="shared" ref="H397" si="389">H398</f>
        <v>0</v>
      </c>
      <c r="I397" s="37">
        <f t="shared" ref="I397" si="390">I398</f>
        <v>0</v>
      </c>
      <c r="J397" s="37">
        <f t="shared" ref="J397" si="391">J398</f>
        <v>0</v>
      </c>
    </row>
    <row r="398" spans="1:10" ht="92.25" customHeight="1" x14ac:dyDescent="0.25">
      <c r="A398" s="78"/>
      <c r="B398" s="71"/>
      <c r="C398" s="11" t="s">
        <v>7</v>
      </c>
      <c r="D398" s="37">
        <f t="shared" si="296"/>
        <v>38.5</v>
      </c>
      <c r="E398" s="22"/>
      <c r="F398" s="22">
        <v>38.5</v>
      </c>
      <c r="G398" s="22">
        <v>0</v>
      </c>
      <c r="H398" s="37"/>
      <c r="I398" s="37"/>
      <c r="J398" s="37"/>
    </row>
    <row r="399" spans="1:10" ht="31.5" customHeight="1" x14ac:dyDescent="0.25">
      <c r="A399" s="89" t="s">
        <v>105</v>
      </c>
      <c r="B399" s="96" t="s">
        <v>83</v>
      </c>
      <c r="C399" s="11" t="s">
        <v>9</v>
      </c>
      <c r="D399" s="37">
        <f t="shared" si="296"/>
        <v>0</v>
      </c>
      <c r="E399" s="22">
        <f>E400</f>
        <v>0</v>
      </c>
      <c r="F399" s="22">
        <f t="shared" ref="F399" si="392">F400</f>
        <v>0</v>
      </c>
      <c r="G399" s="22">
        <f t="shared" ref="G399" si="393">G400</f>
        <v>0</v>
      </c>
      <c r="H399" s="37">
        <f t="shared" ref="H399" si="394">H400</f>
        <v>0</v>
      </c>
      <c r="I399" s="37">
        <f t="shared" ref="I399" si="395">I400</f>
        <v>0</v>
      </c>
      <c r="J399" s="37">
        <f t="shared" ref="J399" si="396">J400</f>
        <v>0</v>
      </c>
    </row>
    <row r="400" spans="1:10" ht="74.25" customHeight="1" x14ac:dyDescent="0.25">
      <c r="A400" s="89"/>
      <c r="B400" s="96"/>
      <c r="C400" s="15" t="s">
        <v>7</v>
      </c>
      <c r="D400" s="37">
        <f t="shared" si="296"/>
        <v>0</v>
      </c>
      <c r="E400" s="28"/>
      <c r="F400" s="28"/>
      <c r="G400" s="28">
        <v>0</v>
      </c>
      <c r="H400" s="44">
        <v>0</v>
      </c>
      <c r="I400" s="44">
        <v>0</v>
      </c>
      <c r="J400" s="37"/>
    </row>
    <row r="401" spans="1:10" ht="15.75" x14ac:dyDescent="0.25">
      <c r="A401" s="78" t="s">
        <v>106</v>
      </c>
      <c r="B401" s="71" t="s">
        <v>83</v>
      </c>
      <c r="C401" s="11" t="s">
        <v>9</v>
      </c>
      <c r="D401" s="37">
        <f t="shared" si="296"/>
        <v>140</v>
      </c>
      <c r="E401" s="22">
        <f>E402</f>
        <v>0</v>
      </c>
      <c r="F401" s="22">
        <f t="shared" ref="F401" si="397">F402</f>
        <v>140</v>
      </c>
      <c r="G401" s="22">
        <f t="shared" ref="G401" si="398">G402</f>
        <v>0</v>
      </c>
      <c r="H401" s="37">
        <f t="shared" ref="H401" si="399">H402</f>
        <v>0</v>
      </c>
      <c r="I401" s="37">
        <f t="shared" ref="I401" si="400">I402</f>
        <v>0</v>
      </c>
      <c r="J401" s="37">
        <f t="shared" ref="J401" si="401">J402</f>
        <v>0</v>
      </c>
    </row>
    <row r="402" spans="1:10" ht="37.5" customHeight="1" x14ac:dyDescent="0.25">
      <c r="A402" s="78"/>
      <c r="B402" s="71"/>
      <c r="C402" s="11" t="s">
        <v>7</v>
      </c>
      <c r="D402" s="37">
        <f t="shared" si="296"/>
        <v>140</v>
      </c>
      <c r="E402" s="22"/>
      <c r="F402" s="22">
        <v>140</v>
      </c>
      <c r="G402" s="22">
        <v>0</v>
      </c>
      <c r="H402" s="37">
        <v>0</v>
      </c>
      <c r="I402" s="37">
        <v>0</v>
      </c>
      <c r="J402" s="37"/>
    </row>
    <row r="403" spans="1:10" ht="15.75" x14ac:dyDescent="0.25">
      <c r="A403" s="78" t="s">
        <v>107</v>
      </c>
      <c r="B403" s="71" t="s">
        <v>83</v>
      </c>
      <c r="C403" s="11" t="s">
        <v>9</v>
      </c>
      <c r="D403" s="37">
        <f t="shared" si="296"/>
        <v>100</v>
      </c>
      <c r="E403" s="22">
        <f>E404</f>
        <v>0</v>
      </c>
      <c r="F403" s="22">
        <f t="shared" ref="F403" si="402">F404</f>
        <v>100</v>
      </c>
      <c r="G403" s="22">
        <f t="shared" ref="G403" si="403">G404</f>
        <v>0</v>
      </c>
      <c r="H403" s="37">
        <f t="shared" ref="H403" si="404">H404</f>
        <v>0</v>
      </c>
      <c r="I403" s="37">
        <f t="shared" ref="I403" si="405">I404</f>
        <v>0</v>
      </c>
      <c r="J403" s="37">
        <f t="shared" ref="J403" si="406">J404</f>
        <v>0</v>
      </c>
    </row>
    <row r="404" spans="1:10" ht="44.25" customHeight="1" x14ac:dyDescent="0.25">
      <c r="A404" s="78"/>
      <c r="B404" s="71"/>
      <c r="C404" s="11" t="s">
        <v>7</v>
      </c>
      <c r="D404" s="37">
        <f t="shared" ref="D404:D410" si="407">SUM(E404:J404)</f>
        <v>100</v>
      </c>
      <c r="E404" s="22"/>
      <c r="F404" s="22">
        <v>100</v>
      </c>
      <c r="G404" s="22">
        <v>0</v>
      </c>
      <c r="H404" s="37">
        <v>0</v>
      </c>
      <c r="I404" s="37"/>
      <c r="J404" s="37"/>
    </row>
    <row r="405" spans="1:10" ht="15.75" x14ac:dyDescent="0.25">
      <c r="A405" s="78" t="s">
        <v>108</v>
      </c>
      <c r="B405" s="71" t="s">
        <v>83</v>
      </c>
      <c r="C405" s="11" t="s">
        <v>9</v>
      </c>
      <c r="D405" s="37">
        <f t="shared" si="407"/>
        <v>133</v>
      </c>
      <c r="E405" s="22">
        <f>E406</f>
        <v>0</v>
      </c>
      <c r="F405" s="22">
        <f t="shared" ref="F405" si="408">F406</f>
        <v>133</v>
      </c>
      <c r="G405" s="22">
        <f t="shared" ref="G405" si="409">G406</f>
        <v>0</v>
      </c>
      <c r="H405" s="37">
        <f t="shared" ref="H405" si="410">H406</f>
        <v>0</v>
      </c>
      <c r="I405" s="37">
        <f t="shared" ref="I405" si="411">I406</f>
        <v>0</v>
      </c>
      <c r="J405" s="37">
        <f t="shared" ref="J405" si="412">J406</f>
        <v>0</v>
      </c>
    </row>
    <row r="406" spans="1:10" ht="33" customHeight="1" x14ac:dyDescent="0.25">
      <c r="A406" s="78"/>
      <c r="B406" s="71"/>
      <c r="C406" s="11" t="s">
        <v>7</v>
      </c>
      <c r="D406" s="37">
        <f t="shared" si="407"/>
        <v>133</v>
      </c>
      <c r="E406" s="22"/>
      <c r="F406" s="22">
        <v>133</v>
      </c>
      <c r="G406" s="22">
        <v>0</v>
      </c>
      <c r="H406" s="37"/>
      <c r="I406" s="37"/>
      <c r="J406" s="37"/>
    </row>
    <row r="407" spans="1:10" ht="21" customHeight="1" x14ac:dyDescent="0.25">
      <c r="A407" s="13"/>
      <c r="B407" s="7"/>
      <c r="C407" s="11"/>
      <c r="D407" s="37"/>
      <c r="E407" s="22"/>
      <c r="F407" s="22"/>
      <c r="G407" s="22"/>
      <c r="H407" s="37"/>
      <c r="I407" s="37"/>
      <c r="J407" s="37"/>
    </row>
    <row r="408" spans="1:10" ht="15.75" x14ac:dyDescent="0.25">
      <c r="A408" s="93" t="s">
        <v>109</v>
      </c>
      <c r="B408" s="79" t="s">
        <v>158</v>
      </c>
      <c r="C408" s="11" t="s">
        <v>9</v>
      </c>
      <c r="D408" s="37">
        <f t="shared" si="407"/>
        <v>6368.3</v>
      </c>
      <c r="E408" s="22">
        <f>E409+E410</f>
        <v>1899.4000000000003</v>
      </c>
      <c r="F408" s="22">
        <f t="shared" ref="F408:J408" si="413">F409+F410</f>
        <v>9.7000000000000011</v>
      </c>
      <c r="G408" s="22">
        <f t="shared" si="413"/>
        <v>3836.4</v>
      </c>
      <c r="H408" s="37">
        <f t="shared" si="413"/>
        <v>0</v>
      </c>
      <c r="I408" s="37">
        <f t="shared" si="413"/>
        <v>622.79999999999995</v>
      </c>
      <c r="J408" s="37">
        <f t="shared" si="413"/>
        <v>0</v>
      </c>
    </row>
    <row r="409" spans="1:10" ht="47.25" x14ac:dyDescent="0.25">
      <c r="A409" s="94"/>
      <c r="B409" s="80"/>
      <c r="C409" s="11" t="s">
        <v>7</v>
      </c>
      <c r="D409" s="37">
        <f t="shared" si="407"/>
        <v>6286.8</v>
      </c>
      <c r="E409" s="22">
        <f>E412+E415+E418+E421+E424+E427+E430+E433+E436+E439+E442+E445+E448+E451+E454+E457+E460+E463+E466+E469+E472+E475+E478+E481+E484+E487+E490</f>
        <v>1879.7000000000003</v>
      </c>
      <c r="F409" s="22">
        <f t="shared" ref="F409:J410" si="414">F412+F415+F418+F421+F424+F427+F430+F433+F436+F439+F442+F445+F448+F451+F454+F457+F460+F463+F466+F469+F472+F475+F478+F481+F484+F487+F490</f>
        <v>0</v>
      </c>
      <c r="G409" s="22">
        <f t="shared" si="414"/>
        <v>3790.6</v>
      </c>
      <c r="H409" s="37">
        <f t="shared" si="414"/>
        <v>0</v>
      </c>
      <c r="I409" s="37">
        <f t="shared" si="414"/>
        <v>616.5</v>
      </c>
      <c r="J409" s="37">
        <f t="shared" si="414"/>
        <v>0</v>
      </c>
    </row>
    <row r="410" spans="1:10" ht="31.5" x14ac:dyDescent="0.25">
      <c r="A410" s="95"/>
      <c r="B410" s="81"/>
      <c r="C410" s="11" t="s">
        <v>8</v>
      </c>
      <c r="D410" s="37">
        <f t="shared" si="407"/>
        <v>81.500000000000014</v>
      </c>
      <c r="E410" s="22">
        <f>E413+E416+E419+E422+E425+E428+E431+E434+E437+E440+E443+E446+E449+E452+E455+E458+E461+E464+E467+E470+E473+E476+E479+E482+E485+E488+E491</f>
        <v>19.700000000000003</v>
      </c>
      <c r="F410" s="22">
        <f t="shared" si="414"/>
        <v>9.7000000000000011</v>
      </c>
      <c r="G410" s="22">
        <f t="shared" si="414"/>
        <v>45.800000000000004</v>
      </c>
      <c r="H410" s="37">
        <f t="shared" si="414"/>
        <v>0</v>
      </c>
      <c r="I410" s="37">
        <f t="shared" si="414"/>
        <v>6.3</v>
      </c>
      <c r="J410" s="37">
        <f t="shared" si="414"/>
        <v>0</v>
      </c>
    </row>
    <row r="411" spans="1:10" ht="15.75" x14ac:dyDescent="0.25">
      <c r="A411" s="82" t="s">
        <v>110</v>
      </c>
      <c r="B411" s="75" t="s">
        <v>160</v>
      </c>
      <c r="C411" s="11" t="s">
        <v>9</v>
      </c>
      <c r="D411" s="37">
        <f t="shared" ref="D411:D453" si="415">SUM(E411:J411)</f>
        <v>1</v>
      </c>
      <c r="E411" s="22">
        <f>E412+E413</f>
        <v>0.9</v>
      </c>
      <c r="F411" s="22">
        <f t="shared" ref="F411" si="416">F412+F413</f>
        <v>0.1</v>
      </c>
      <c r="G411" s="22">
        <f t="shared" ref="G411" si="417">G412+G413</f>
        <v>0</v>
      </c>
      <c r="H411" s="37">
        <f t="shared" ref="H411" si="418">H412+H413</f>
        <v>0</v>
      </c>
      <c r="I411" s="37">
        <f t="shared" ref="I411" si="419">I412+I413</f>
        <v>0</v>
      </c>
      <c r="J411" s="37">
        <f t="shared" ref="J411" si="420">J412+J413</f>
        <v>0</v>
      </c>
    </row>
    <row r="412" spans="1:10" ht="30" customHeight="1" x14ac:dyDescent="0.25">
      <c r="A412" s="83"/>
      <c r="B412" s="76"/>
      <c r="C412" s="16" t="s">
        <v>7</v>
      </c>
      <c r="D412" s="37">
        <f t="shared" si="415"/>
        <v>0.8</v>
      </c>
      <c r="E412" s="22">
        <v>0.8</v>
      </c>
      <c r="F412" s="22">
        <v>0</v>
      </c>
      <c r="G412" s="22">
        <v>0</v>
      </c>
      <c r="H412" s="37">
        <v>0</v>
      </c>
      <c r="I412" s="37">
        <v>0</v>
      </c>
      <c r="J412" s="37">
        <v>0</v>
      </c>
    </row>
    <row r="413" spans="1:10" ht="31.5" x14ac:dyDescent="0.25">
      <c r="A413" s="87"/>
      <c r="B413" s="77"/>
      <c r="C413" s="11" t="s">
        <v>8</v>
      </c>
      <c r="D413" s="37">
        <f t="shared" si="415"/>
        <v>0.2</v>
      </c>
      <c r="E413" s="22">
        <v>0.1</v>
      </c>
      <c r="F413" s="22">
        <v>0.1</v>
      </c>
      <c r="G413" s="22">
        <v>0</v>
      </c>
      <c r="H413" s="37">
        <v>0</v>
      </c>
      <c r="I413" s="37">
        <v>0</v>
      </c>
      <c r="J413" s="37">
        <v>0</v>
      </c>
    </row>
    <row r="414" spans="1:10" ht="15.75" x14ac:dyDescent="0.25">
      <c r="A414" s="78" t="s">
        <v>111</v>
      </c>
      <c r="B414" s="75" t="s">
        <v>160</v>
      </c>
      <c r="C414" s="11" t="s">
        <v>9</v>
      </c>
      <c r="D414" s="37">
        <f t="shared" si="415"/>
        <v>6.3999999999999995</v>
      </c>
      <c r="E414" s="22">
        <f>E415+E416</f>
        <v>6.3</v>
      </c>
      <c r="F414" s="22">
        <f t="shared" ref="F414" si="421">F415+F416</f>
        <v>0.1</v>
      </c>
      <c r="G414" s="22">
        <f t="shared" ref="G414" si="422">G415+G416</f>
        <v>0</v>
      </c>
      <c r="H414" s="37">
        <f t="shared" ref="H414" si="423">H415+H416</f>
        <v>0</v>
      </c>
      <c r="I414" s="37">
        <f t="shared" ref="I414" si="424">I415+I416</f>
        <v>0</v>
      </c>
      <c r="J414" s="37">
        <f t="shared" ref="J414" si="425">J415+J416</f>
        <v>0</v>
      </c>
    </row>
    <row r="415" spans="1:10" ht="33.75" customHeight="1" x14ac:dyDescent="0.25">
      <c r="A415" s="78"/>
      <c r="B415" s="76"/>
      <c r="C415" s="11" t="s">
        <v>7</v>
      </c>
      <c r="D415" s="37">
        <f t="shared" si="415"/>
        <v>6.2</v>
      </c>
      <c r="E415" s="22">
        <v>6.2</v>
      </c>
      <c r="F415" s="22">
        <v>0</v>
      </c>
      <c r="G415" s="22">
        <v>0</v>
      </c>
      <c r="H415" s="37">
        <v>0</v>
      </c>
      <c r="I415" s="37">
        <v>0</v>
      </c>
      <c r="J415" s="37">
        <v>0</v>
      </c>
    </row>
    <row r="416" spans="1:10" ht="31.5" x14ac:dyDescent="0.25">
      <c r="A416" s="78"/>
      <c r="B416" s="77"/>
      <c r="C416" s="11" t="s">
        <v>8</v>
      </c>
      <c r="D416" s="37">
        <f t="shared" si="415"/>
        <v>0.2</v>
      </c>
      <c r="E416" s="22">
        <v>0.1</v>
      </c>
      <c r="F416" s="22">
        <v>0.1</v>
      </c>
      <c r="G416" s="22">
        <v>0</v>
      </c>
      <c r="H416" s="37">
        <v>0</v>
      </c>
      <c r="I416" s="37">
        <v>0</v>
      </c>
      <c r="J416" s="37">
        <v>0</v>
      </c>
    </row>
    <row r="417" spans="1:10" ht="15.75" x14ac:dyDescent="0.25">
      <c r="A417" s="78" t="s">
        <v>112</v>
      </c>
      <c r="B417" s="75" t="s">
        <v>160</v>
      </c>
      <c r="C417" s="11" t="s">
        <v>9</v>
      </c>
      <c r="D417" s="37">
        <f t="shared" si="415"/>
        <v>6.3999999999999995</v>
      </c>
      <c r="E417" s="22">
        <f>E418+E419</f>
        <v>6.3</v>
      </c>
      <c r="F417" s="22">
        <f t="shared" ref="F417" si="426">F418+F419</f>
        <v>0.1</v>
      </c>
      <c r="G417" s="22">
        <f t="shared" ref="G417" si="427">G418+G419</f>
        <v>0</v>
      </c>
      <c r="H417" s="37">
        <f t="shared" ref="H417" si="428">H418+H419</f>
        <v>0</v>
      </c>
      <c r="I417" s="37">
        <f t="shared" ref="I417" si="429">I418+I419</f>
        <v>0</v>
      </c>
      <c r="J417" s="37">
        <f t="shared" ref="J417" si="430">J418+J419</f>
        <v>0</v>
      </c>
    </row>
    <row r="418" spans="1:10" ht="30.75" customHeight="1" x14ac:dyDescent="0.25">
      <c r="A418" s="78"/>
      <c r="B418" s="76"/>
      <c r="C418" s="11" t="s">
        <v>7</v>
      </c>
      <c r="D418" s="37">
        <f t="shared" si="415"/>
        <v>6.2</v>
      </c>
      <c r="E418" s="22">
        <v>6.2</v>
      </c>
      <c r="F418" s="22">
        <v>0</v>
      </c>
      <c r="G418" s="22">
        <v>0</v>
      </c>
      <c r="H418" s="37">
        <v>0</v>
      </c>
      <c r="I418" s="37">
        <v>0</v>
      </c>
      <c r="J418" s="37">
        <v>0</v>
      </c>
    </row>
    <row r="419" spans="1:10" ht="31.5" x14ac:dyDescent="0.25">
      <c r="A419" s="78"/>
      <c r="B419" s="77"/>
      <c r="C419" s="11" t="s">
        <v>8</v>
      </c>
      <c r="D419" s="37">
        <f t="shared" si="415"/>
        <v>0.2</v>
      </c>
      <c r="E419" s="22">
        <v>0.1</v>
      </c>
      <c r="F419" s="22">
        <v>0.1</v>
      </c>
      <c r="G419" s="22">
        <v>0</v>
      </c>
      <c r="H419" s="37">
        <v>0</v>
      </c>
      <c r="I419" s="37">
        <v>0</v>
      </c>
      <c r="J419" s="37">
        <v>0</v>
      </c>
    </row>
    <row r="420" spans="1:10" ht="15.75" x14ac:dyDescent="0.25">
      <c r="A420" s="78" t="s">
        <v>113</v>
      </c>
      <c r="B420" s="71" t="s">
        <v>160</v>
      </c>
      <c r="C420" s="11" t="s">
        <v>9</v>
      </c>
      <c r="D420" s="37">
        <f t="shared" si="415"/>
        <v>6.3999999999999995</v>
      </c>
      <c r="E420" s="22">
        <f>E421+E422</f>
        <v>6.3</v>
      </c>
      <c r="F420" s="22">
        <f t="shared" ref="F420" si="431">F421+F422</f>
        <v>0.1</v>
      </c>
      <c r="G420" s="22">
        <f t="shared" ref="G420" si="432">G421+G422</f>
        <v>0</v>
      </c>
      <c r="H420" s="37">
        <f t="shared" ref="H420" si="433">H421+H422</f>
        <v>0</v>
      </c>
      <c r="I420" s="37">
        <f t="shared" ref="I420" si="434">I421+I422</f>
        <v>0</v>
      </c>
      <c r="J420" s="37">
        <f t="shared" ref="J420" si="435">J421+J422</f>
        <v>0</v>
      </c>
    </row>
    <row r="421" spans="1:10" ht="32.25" customHeight="1" x14ac:dyDescent="0.25">
      <c r="A421" s="78"/>
      <c r="B421" s="71"/>
      <c r="C421" s="11" t="s">
        <v>7</v>
      </c>
      <c r="D421" s="37">
        <f t="shared" si="415"/>
        <v>6.2</v>
      </c>
      <c r="E421" s="22">
        <v>6.2</v>
      </c>
      <c r="F421" s="22">
        <v>0</v>
      </c>
      <c r="G421" s="22">
        <v>0</v>
      </c>
      <c r="H421" s="37">
        <v>0</v>
      </c>
      <c r="I421" s="37">
        <v>0</v>
      </c>
      <c r="J421" s="37">
        <v>0</v>
      </c>
    </row>
    <row r="422" spans="1:10" ht="32.25" customHeight="1" x14ac:dyDescent="0.25">
      <c r="A422" s="78"/>
      <c r="B422" s="71"/>
      <c r="C422" s="11" t="s">
        <v>8</v>
      </c>
      <c r="D422" s="37">
        <f t="shared" si="415"/>
        <v>0.2</v>
      </c>
      <c r="E422" s="22">
        <v>0.1</v>
      </c>
      <c r="F422" s="22">
        <v>0.1</v>
      </c>
      <c r="G422" s="22">
        <v>0</v>
      </c>
      <c r="H422" s="37">
        <v>0</v>
      </c>
      <c r="I422" s="37">
        <v>0</v>
      </c>
      <c r="J422" s="37">
        <v>0</v>
      </c>
    </row>
    <row r="423" spans="1:10" ht="15.75" x14ac:dyDescent="0.25">
      <c r="A423" s="89" t="s">
        <v>114</v>
      </c>
      <c r="B423" s="90" t="s">
        <v>160</v>
      </c>
      <c r="C423" s="11" t="s">
        <v>9</v>
      </c>
      <c r="D423" s="37">
        <f t="shared" si="415"/>
        <v>1</v>
      </c>
      <c r="E423" s="22">
        <f>E424+E425</f>
        <v>0.9</v>
      </c>
      <c r="F423" s="22">
        <f t="shared" ref="F423" si="436">F424+F425</f>
        <v>0.1</v>
      </c>
      <c r="G423" s="22">
        <f t="shared" ref="G423" si="437">G424+G425</f>
        <v>0</v>
      </c>
      <c r="H423" s="37">
        <f t="shared" ref="H423" si="438">H424+H425</f>
        <v>0</v>
      </c>
      <c r="I423" s="37">
        <f t="shared" ref="I423" si="439">I424+I425</f>
        <v>0</v>
      </c>
      <c r="J423" s="37">
        <f t="shared" ref="J423" si="440">J424+J425</f>
        <v>0</v>
      </c>
    </row>
    <row r="424" spans="1:10" ht="31.5" customHeight="1" x14ac:dyDescent="0.25">
      <c r="A424" s="89"/>
      <c r="B424" s="91"/>
      <c r="C424" s="11" t="s">
        <v>7</v>
      </c>
      <c r="D424" s="37">
        <f t="shared" si="415"/>
        <v>0.8</v>
      </c>
      <c r="E424" s="22">
        <v>0.8</v>
      </c>
      <c r="F424" s="22">
        <v>0</v>
      </c>
      <c r="G424" s="22">
        <v>0</v>
      </c>
      <c r="H424" s="37">
        <v>0</v>
      </c>
      <c r="I424" s="37">
        <v>0</v>
      </c>
      <c r="J424" s="37">
        <v>0</v>
      </c>
    </row>
    <row r="425" spans="1:10" ht="31.5" x14ac:dyDescent="0.25">
      <c r="A425" s="89"/>
      <c r="B425" s="92"/>
      <c r="C425" s="11" t="s">
        <v>8</v>
      </c>
      <c r="D425" s="37">
        <f t="shared" si="415"/>
        <v>0.2</v>
      </c>
      <c r="E425" s="22">
        <v>0.1</v>
      </c>
      <c r="F425" s="22">
        <v>0.1</v>
      </c>
      <c r="G425" s="22">
        <v>0</v>
      </c>
      <c r="H425" s="37">
        <v>0</v>
      </c>
      <c r="I425" s="37">
        <v>0</v>
      </c>
      <c r="J425" s="37">
        <v>0</v>
      </c>
    </row>
    <row r="426" spans="1:10" ht="15.75" x14ac:dyDescent="0.25">
      <c r="A426" s="78" t="s">
        <v>115</v>
      </c>
      <c r="B426" s="71" t="s">
        <v>160</v>
      </c>
      <c r="C426" s="11" t="s">
        <v>9</v>
      </c>
      <c r="D426" s="37">
        <f t="shared" si="415"/>
        <v>1</v>
      </c>
      <c r="E426" s="22">
        <f>E427+E428</f>
        <v>0.9</v>
      </c>
      <c r="F426" s="22">
        <f t="shared" ref="F426" si="441">F427+F428</f>
        <v>0.1</v>
      </c>
      <c r="G426" s="22">
        <f t="shared" ref="G426" si="442">G427+G428</f>
        <v>0</v>
      </c>
      <c r="H426" s="37">
        <f t="shared" ref="H426" si="443">H427+H428</f>
        <v>0</v>
      </c>
      <c r="I426" s="37">
        <f t="shared" ref="I426" si="444">I427+I428</f>
        <v>0</v>
      </c>
      <c r="J426" s="37">
        <f t="shared" ref="J426" si="445">J427+J428</f>
        <v>0</v>
      </c>
    </row>
    <row r="427" spans="1:10" ht="36" customHeight="1" x14ac:dyDescent="0.25">
      <c r="A427" s="78"/>
      <c r="B427" s="71"/>
      <c r="C427" s="11" t="s">
        <v>7</v>
      </c>
      <c r="D427" s="37">
        <f t="shared" si="415"/>
        <v>0.8</v>
      </c>
      <c r="E427" s="22">
        <v>0.8</v>
      </c>
      <c r="F427" s="22">
        <v>0</v>
      </c>
      <c r="G427" s="22">
        <v>0</v>
      </c>
      <c r="H427" s="37">
        <v>0</v>
      </c>
      <c r="I427" s="37">
        <v>0</v>
      </c>
      <c r="J427" s="37">
        <v>0</v>
      </c>
    </row>
    <row r="428" spans="1:10" ht="33.75" customHeight="1" x14ac:dyDescent="0.25">
      <c r="A428" s="78"/>
      <c r="B428" s="71"/>
      <c r="C428" s="11" t="s">
        <v>8</v>
      </c>
      <c r="D428" s="37">
        <f t="shared" si="415"/>
        <v>0.2</v>
      </c>
      <c r="E428" s="22">
        <v>0.1</v>
      </c>
      <c r="F428" s="22">
        <v>0.1</v>
      </c>
      <c r="G428" s="22">
        <v>0</v>
      </c>
      <c r="H428" s="37">
        <v>0</v>
      </c>
      <c r="I428" s="37">
        <v>0</v>
      </c>
      <c r="J428" s="37">
        <v>0</v>
      </c>
    </row>
    <row r="429" spans="1:10" ht="15.75" x14ac:dyDescent="0.25">
      <c r="A429" s="78" t="s">
        <v>116</v>
      </c>
      <c r="B429" s="71" t="s">
        <v>160</v>
      </c>
      <c r="C429" s="11" t="s">
        <v>9</v>
      </c>
      <c r="D429" s="37">
        <f t="shared" si="415"/>
        <v>1</v>
      </c>
      <c r="E429" s="22">
        <f>E430+E431</f>
        <v>0.9</v>
      </c>
      <c r="F429" s="22">
        <f t="shared" ref="F429" si="446">F430+F431</f>
        <v>0.1</v>
      </c>
      <c r="G429" s="22">
        <f t="shared" ref="G429" si="447">G430+G431</f>
        <v>0</v>
      </c>
      <c r="H429" s="37">
        <f t="shared" ref="H429" si="448">H430+H431</f>
        <v>0</v>
      </c>
      <c r="I429" s="37">
        <f t="shared" ref="I429" si="449">I430+I431</f>
        <v>0</v>
      </c>
      <c r="J429" s="37">
        <f t="shared" ref="J429" si="450">J430+J431</f>
        <v>0</v>
      </c>
    </row>
    <row r="430" spans="1:10" ht="31.5" customHeight="1" x14ac:dyDescent="0.25">
      <c r="A430" s="78"/>
      <c r="B430" s="71"/>
      <c r="C430" s="11" t="s">
        <v>7</v>
      </c>
      <c r="D430" s="37">
        <f t="shared" si="415"/>
        <v>0.8</v>
      </c>
      <c r="E430" s="22">
        <v>0.8</v>
      </c>
      <c r="F430" s="22">
        <v>0</v>
      </c>
      <c r="G430" s="22">
        <v>0</v>
      </c>
      <c r="H430" s="37">
        <v>0</v>
      </c>
      <c r="I430" s="37">
        <v>0</v>
      </c>
      <c r="J430" s="37">
        <v>0</v>
      </c>
    </row>
    <row r="431" spans="1:10" ht="36" customHeight="1" x14ac:dyDescent="0.25">
      <c r="A431" s="78"/>
      <c r="B431" s="71"/>
      <c r="C431" s="11" t="s">
        <v>8</v>
      </c>
      <c r="D431" s="37">
        <f t="shared" si="415"/>
        <v>0.2</v>
      </c>
      <c r="E431" s="22">
        <v>0.1</v>
      </c>
      <c r="F431" s="22">
        <v>0.1</v>
      </c>
      <c r="G431" s="22">
        <v>0</v>
      </c>
      <c r="H431" s="37">
        <v>0</v>
      </c>
      <c r="I431" s="37">
        <v>0</v>
      </c>
      <c r="J431" s="37">
        <v>0</v>
      </c>
    </row>
    <row r="432" spans="1:10" ht="15.75" x14ac:dyDescent="0.25">
      <c r="A432" s="78" t="s">
        <v>117</v>
      </c>
      <c r="B432" s="75" t="s">
        <v>160</v>
      </c>
      <c r="C432" s="11" t="s">
        <v>9</v>
      </c>
      <c r="D432" s="37">
        <f t="shared" si="415"/>
        <v>23.5</v>
      </c>
      <c r="E432" s="22">
        <f>E433+E434</f>
        <v>17.2</v>
      </c>
      <c r="F432" s="22">
        <f t="shared" ref="F432" si="451">F433+F434</f>
        <v>0.2</v>
      </c>
      <c r="G432" s="22">
        <f t="shared" ref="G432" si="452">G433+G434</f>
        <v>6.1</v>
      </c>
      <c r="H432" s="37">
        <f t="shared" ref="H432" si="453">H433+H434</f>
        <v>0</v>
      </c>
      <c r="I432" s="37">
        <f t="shared" ref="I432" si="454">I433+I434</f>
        <v>0</v>
      </c>
      <c r="J432" s="37">
        <f t="shared" ref="J432" si="455">J433+J434</f>
        <v>0</v>
      </c>
    </row>
    <row r="433" spans="1:10" ht="34.5" customHeight="1" x14ac:dyDescent="0.25">
      <c r="A433" s="78"/>
      <c r="B433" s="76"/>
      <c r="C433" s="11" t="s">
        <v>7</v>
      </c>
      <c r="D433" s="37">
        <f t="shared" si="415"/>
        <v>17</v>
      </c>
      <c r="E433" s="22">
        <v>17</v>
      </c>
      <c r="F433" s="22">
        <v>0</v>
      </c>
      <c r="G433" s="22">
        <v>0</v>
      </c>
      <c r="H433" s="37">
        <v>0</v>
      </c>
      <c r="I433" s="37">
        <v>0</v>
      </c>
      <c r="J433" s="37">
        <v>0</v>
      </c>
    </row>
    <row r="434" spans="1:10" ht="31.5" x14ac:dyDescent="0.25">
      <c r="A434" s="78"/>
      <c r="B434" s="77"/>
      <c r="C434" s="11" t="s">
        <v>8</v>
      </c>
      <c r="D434" s="37">
        <f t="shared" si="415"/>
        <v>6.5</v>
      </c>
      <c r="E434" s="22">
        <v>0.2</v>
      </c>
      <c r="F434" s="22">
        <v>0.2</v>
      </c>
      <c r="G434" s="22">
        <v>6.1</v>
      </c>
      <c r="H434" s="37">
        <v>0</v>
      </c>
      <c r="I434" s="37">
        <v>0</v>
      </c>
      <c r="J434" s="37">
        <v>0</v>
      </c>
    </row>
    <row r="435" spans="1:10" ht="15.75" x14ac:dyDescent="0.25">
      <c r="A435" s="78" t="s">
        <v>118</v>
      </c>
      <c r="B435" s="75" t="s">
        <v>160</v>
      </c>
      <c r="C435" s="11" t="s">
        <v>9</v>
      </c>
      <c r="D435" s="37">
        <f t="shared" si="415"/>
        <v>6.3999999999999995</v>
      </c>
      <c r="E435" s="22">
        <f>E436+E437</f>
        <v>6.3</v>
      </c>
      <c r="F435" s="22">
        <f t="shared" ref="F435" si="456">F436+F437</f>
        <v>0.1</v>
      </c>
      <c r="G435" s="22">
        <f t="shared" ref="G435" si="457">G436+G437</f>
        <v>0</v>
      </c>
      <c r="H435" s="37">
        <f t="shared" ref="H435" si="458">H436+H437</f>
        <v>0</v>
      </c>
      <c r="I435" s="37">
        <f t="shared" ref="I435" si="459">I436+I437</f>
        <v>0</v>
      </c>
      <c r="J435" s="37">
        <f t="shared" ref="J435" si="460">J436+J437</f>
        <v>0</v>
      </c>
    </row>
    <row r="436" spans="1:10" ht="31.5" customHeight="1" x14ac:dyDescent="0.25">
      <c r="A436" s="78"/>
      <c r="B436" s="76"/>
      <c r="C436" s="11" t="s">
        <v>7</v>
      </c>
      <c r="D436" s="37">
        <f t="shared" si="415"/>
        <v>6.2</v>
      </c>
      <c r="E436" s="22">
        <v>6.2</v>
      </c>
      <c r="F436" s="22">
        <v>0</v>
      </c>
      <c r="G436" s="22">
        <v>0</v>
      </c>
      <c r="H436" s="37">
        <v>0</v>
      </c>
      <c r="I436" s="37">
        <v>0</v>
      </c>
      <c r="J436" s="37">
        <v>0</v>
      </c>
    </row>
    <row r="437" spans="1:10" ht="31.5" x14ac:dyDescent="0.25">
      <c r="A437" s="78"/>
      <c r="B437" s="77"/>
      <c r="C437" s="11" t="s">
        <v>8</v>
      </c>
      <c r="D437" s="37">
        <f t="shared" si="415"/>
        <v>0.2</v>
      </c>
      <c r="E437" s="22">
        <v>0.1</v>
      </c>
      <c r="F437" s="22">
        <v>0.1</v>
      </c>
      <c r="G437" s="22">
        <v>0</v>
      </c>
      <c r="H437" s="37">
        <v>0</v>
      </c>
      <c r="I437" s="37">
        <v>0</v>
      </c>
      <c r="J437" s="37">
        <v>0</v>
      </c>
    </row>
    <row r="438" spans="1:10" ht="15.75" x14ac:dyDescent="0.25">
      <c r="A438" s="82" t="s">
        <v>119</v>
      </c>
      <c r="B438" s="71" t="s">
        <v>160</v>
      </c>
      <c r="C438" s="11" t="s">
        <v>9</v>
      </c>
      <c r="D438" s="37">
        <f t="shared" si="415"/>
        <v>1</v>
      </c>
      <c r="E438" s="22">
        <f>E439+E440</f>
        <v>0.9</v>
      </c>
      <c r="F438" s="22">
        <f t="shared" ref="F438" si="461">F439+F440</f>
        <v>0.1</v>
      </c>
      <c r="G438" s="22">
        <f t="shared" ref="G438" si="462">G439+G440</f>
        <v>0</v>
      </c>
      <c r="H438" s="37">
        <f t="shared" ref="H438" si="463">H439+H440</f>
        <v>0</v>
      </c>
      <c r="I438" s="37">
        <f t="shared" ref="I438" si="464">I439+I440</f>
        <v>0</v>
      </c>
      <c r="J438" s="37">
        <f t="shared" ref="J438" si="465">J439+J440</f>
        <v>0</v>
      </c>
    </row>
    <row r="439" spans="1:10" ht="29.25" customHeight="1" x14ac:dyDescent="0.25">
      <c r="A439" s="83"/>
      <c r="B439" s="71"/>
      <c r="C439" s="11" t="s">
        <v>7</v>
      </c>
      <c r="D439" s="37">
        <f t="shared" si="415"/>
        <v>0.8</v>
      </c>
      <c r="E439" s="22">
        <v>0.8</v>
      </c>
      <c r="F439" s="22">
        <v>0</v>
      </c>
      <c r="G439" s="22">
        <v>0</v>
      </c>
      <c r="H439" s="37">
        <v>0</v>
      </c>
      <c r="I439" s="37">
        <v>0</v>
      </c>
      <c r="J439" s="37">
        <v>0</v>
      </c>
    </row>
    <row r="440" spans="1:10" ht="36.75" customHeight="1" x14ac:dyDescent="0.25">
      <c r="A440" s="83"/>
      <c r="B440" s="71"/>
      <c r="C440" s="11" t="s">
        <v>8</v>
      </c>
      <c r="D440" s="37">
        <f t="shared" si="415"/>
        <v>0.2</v>
      </c>
      <c r="E440" s="22">
        <v>0.1</v>
      </c>
      <c r="F440" s="22">
        <v>0.1</v>
      </c>
      <c r="G440" s="22">
        <v>0</v>
      </c>
      <c r="H440" s="37">
        <v>0</v>
      </c>
      <c r="I440" s="37">
        <v>0</v>
      </c>
      <c r="J440" s="37">
        <v>0</v>
      </c>
    </row>
    <row r="441" spans="1:10" ht="15.75" x14ac:dyDescent="0.25">
      <c r="A441" s="78" t="s">
        <v>120</v>
      </c>
      <c r="B441" s="71" t="s">
        <v>160</v>
      </c>
      <c r="C441" s="11" t="s">
        <v>9</v>
      </c>
      <c r="D441" s="37">
        <f t="shared" si="415"/>
        <v>5.6</v>
      </c>
      <c r="E441" s="22">
        <f>E442+E443</f>
        <v>5.5</v>
      </c>
      <c r="F441" s="22">
        <f t="shared" ref="F441" si="466">F442+F443</f>
        <v>0.1</v>
      </c>
      <c r="G441" s="22">
        <f t="shared" ref="G441" si="467">G442+G443</f>
        <v>0</v>
      </c>
      <c r="H441" s="37">
        <f t="shared" ref="H441" si="468">H442+H443</f>
        <v>0</v>
      </c>
      <c r="I441" s="37">
        <f t="shared" ref="I441" si="469">I442+I443</f>
        <v>0</v>
      </c>
      <c r="J441" s="37">
        <f t="shared" ref="J441" si="470">J442+J443</f>
        <v>0</v>
      </c>
    </row>
    <row r="442" spans="1:10" ht="30" customHeight="1" x14ac:dyDescent="0.25">
      <c r="A442" s="78"/>
      <c r="B442" s="71"/>
      <c r="C442" s="11" t="s">
        <v>7</v>
      </c>
      <c r="D442" s="37">
        <f t="shared" si="415"/>
        <v>5.4</v>
      </c>
      <c r="E442" s="22">
        <v>5.4</v>
      </c>
      <c r="F442" s="22">
        <v>0</v>
      </c>
      <c r="G442" s="22">
        <v>0</v>
      </c>
      <c r="H442" s="37">
        <v>0</v>
      </c>
      <c r="I442" s="37">
        <v>0</v>
      </c>
      <c r="J442" s="37">
        <v>0</v>
      </c>
    </row>
    <row r="443" spans="1:10" ht="36.75" customHeight="1" x14ac:dyDescent="0.25">
      <c r="A443" s="78"/>
      <c r="B443" s="71"/>
      <c r="C443" s="11" t="s">
        <v>8</v>
      </c>
      <c r="D443" s="37">
        <f t="shared" si="415"/>
        <v>0.2</v>
      </c>
      <c r="E443" s="22">
        <v>0.1</v>
      </c>
      <c r="F443" s="22">
        <v>0.1</v>
      </c>
      <c r="G443" s="22">
        <v>0</v>
      </c>
      <c r="H443" s="37">
        <v>0</v>
      </c>
      <c r="I443" s="37">
        <v>0</v>
      </c>
      <c r="J443" s="37">
        <v>0</v>
      </c>
    </row>
    <row r="444" spans="1:10" ht="21" customHeight="1" x14ac:dyDescent="0.25">
      <c r="A444" s="78" t="s">
        <v>121</v>
      </c>
      <c r="B444" s="71" t="s">
        <v>160</v>
      </c>
      <c r="C444" s="11" t="s">
        <v>9</v>
      </c>
      <c r="D444" s="37">
        <f t="shared" si="415"/>
        <v>5112</v>
      </c>
      <c r="E444" s="22">
        <f>E445+E446</f>
        <v>1612</v>
      </c>
      <c r="F444" s="22">
        <f t="shared" ref="F444" si="471">F445+F446</f>
        <v>0</v>
      </c>
      <c r="G444" s="22">
        <f t="shared" ref="G444" si="472">G445+G446</f>
        <v>3500</v>
      </c>
      <c r="H444" s="37">
        <f t="shared" ref="H444" si="473">H445+H446</f>
        <v>0</v>
      </c>
      <c r="I444" s="37">
        <f t="shared" ref="I444" si="474">I445+I446</f>
        <v>0</v>
      </c>
      <c r="J444" s="37">
        <f t="shared" ref="J444" si="475">J445+J446</f>
        <v>0</v>
      </c>
    </row>
    <row r="445" spans="1:10" ht="30.75" customHeight="1" x14ac:dyDescent="0.25">
      <c r="A445" s="78"/>
      <c r="B445" s="71"/>
      <c r="C445" s="11" t="s">
        <v>7</v>
      </c>
      <c r="D445" s="37">
        <f t="shared" si="415"/>
        <v>5060.8999999999996</v>
      </c>
      <c r="E445" s="22">
        <v>1595.9</v>
      </c>
      <c r="F445" s="22"/>
      <c r="G445" s="22">
        <v>3465</v>
      </c>
      <c r="H445" s="37"/>
      <c r="I445" s="37"/>
      <c r="J445" s="37"/>
    </row>
    <row r="446" spans="1:10" ht="33.75" customHeight="1" x14ac:dyDescent="0.25">
      <c r="A446" s="78"/>
      <c r="B446" s="71"/>
      <c r="C446" s="11" t="s">
        <v>8</v>
      </c>
      <c r="D446" s="37">
        <f t="shared" si="415"/>
        <v>51.1</v>
      </c>
      <c r="E446" s="22">
        <v>16.100000000000001</v>
      </c>
      <c r="F446" s="22"/>
      <c r="G446" s="22">
        <v>35</v>
      </c>
      <c r="H446" s="37"/>
      <c r="I446" s="37"/>
      <c r="J446" s="37"/>
    </row>
    <row r="447" spans="1:10" ht="15.75" x14ac:dyDescent="0.25">
      <c r="A447" s="89" t="s">
        <v>122</v>
      </c>
      <c r="B447" s="90" t="s">
        <v>160</v>
      </c>
      <c r="C447" s="11" t="s">
        <v>9</v>
      </c>
      <c r="D447" s="37">
        <f t="shared" si="415"/>
        <v>5</v>
      </c>
      <c r="E447" s="22">
        <f>E448+E449</f>
        <v>0</v>
      </c>
      <c r="F447" s="22">
        <f t="shared" ref="F447" si="476">F448+F449</f>
        <v>5</v>
      </c>
      <c r="G447" s="22">
        <f t="shared" ref="G447" si="477">G448+G449</f>
        <v>0</v>
      </c>
      <c r="H447" s="37">
        <f t="shared" ref="H447" si="478">H448+H449</f>
        <v>0</v>
      </c>
      <c r="I447" s="37">
        <f t="shared" ref="I447" si="479">I448+I449</f>
        <v>0</v>
      </c>
      <c r="J447" s="37">
        <f t="shared" ref="J447" si="480">J448+J449</f>
        <v>0</v>
      </c>
    </row>
    <row r="448" spans="1:10" ht="32.25" customHeight="1" x14ac:dyDescent="0.25">
      <c r="A448" s="89"/>
      <c r="B448" s="91"/>
      <c r="C448" s="11" t="s">
        <v>7</v>
      </c>
      <c r="D448" s="37">
        <f t="shared" si="415"/>
        <v>0</v>
      </c>
      <c r="E448" s="22"/>
      <c r="F448" s="22">
        <v>0</v>
      </c>
      <c r="G448" s="22"/>
      <c r="H448" s="37"/>
      <c r="I448" s="37"/>
      <c r="J448" s="37"/>
    </row>
    <row r="449" spans="1:10" ht="31.5" x14ac:dyDescent="0.25">
      <c r="A449" s="89"/>
      <c r="B449" s="92"/>
      <c r="C449" s="11" t="s">
        <v>8</v>
      </c>
      <c r="D449" s="37">
        <f t="shared" si="415"/>
        <v>5</v>
      </c>
      <c r="E449" s="22"/>
      <c r="F449" s="22">
        <v>5</v>
      </c>
      <c r="G449" s="22"/>
      <c r="H449" s="37"/>
      <c r="I449" s="37"/>
      <c r="J449" s="37"/>
    </row>
    <row r="450" spans="1:10" ht="15.75" x14ac:dyDescent="0.25">
      <c r="A450" s="78" t="s">
        <v>123</v>
      </c>
      <c r="B450" s="71" t="s">
        <v>160</v>
      </c>
      <c r="C450" s="11" t="s">
        <v>9</v>
      </c>
      <c r="D450" s="37">
        <f t="shared" si="415"/>
        <v>0</v>
      </c>
      <c r="E450" s="22">
        <f>E451+E452</f>
        <v>0</v>
      </c>
      <c r="F450" s="22">
        <f t="shared" ref="F450" si="481">F451+F452</f>
        <v>0</v>
      </c>
      <c r="G450" s="22">
        <f t="shared" ref="G450" si="482">G451+G452</f>
        <v>0</v>
      </c>
      <c r="H450" s="37">
        <f t="shared" ref="H450" si="483">H451+H452</f>
        <v>0</v>
      </c>
      <c r="I450" s="37">
        <f t="shared" ref="I450" si="484">I451+I452</f>
        <v>0</v>
      </c>
      <c r="J450" s="37">
        <f t="shared" ref="J450" si="485">J451+J452</f>
        <v>0</v>
      </c>
    </row>
    <row r="451" spans="1:10" ht="31.5" customHeight="1" x14ac:dyDescent="0.25">
      <c r="A451" s="78"/>
      <c r="B451" s="71"/>
      <c r="C451" s="11" t="s">
        <v>7</v>
      </c>
      <c r="D451" s="37">
        <f t="shared" si="415"/>
        <v>0</v>
      </c>
      <c r="E451" s="22"/>
      <c r="F451" s="22"/>
      <c r="G451" s="22">
        <v>0</v>
      </c>
      <c r="H451" s="37"/>
      <c r="I451" s="37"/>
      <c r="J451" s="37"/>
    </row>
    <row r="452" spans="1:10" ht="34.5" customHeight="1" x14ac:dyDescent="0.25">
      <c r="A452" s="78"/>
      <c r="B452" s="71"/>
      <c r="C452" s="11" t="s">
        <v>8</v>
      </c>
      <c r="D452" s="37">
        <f t="shared" si="415"/>
        <v>0</v>
      </c>
      <c r="E452" s="22"/>
      <c r="F452" s="22"/>
      <c r="G452" s="22">
        <v>0</v>
      </c>
      <c r="H452" s="37"/>
      <c r="I452" s="37"/>
      <c r="J452" s="37"/>
    </row>
    <row r="453" spans="1:10" ht="15.75" x14ac:dyDescent="0.25">
      <c r="A453" s="89" t="s">
        <v>124</v>
      </c>
      <c r="B453" s="90" t="s">
        <v>160</v>
      </c>
      <c r="C453" s="11" t="s">
        <v>9</v>
      </c>
      <c r="D453" s="37">
        <f t="shared" si="415"/>
        <v>0</v>
      </c>
      <c r="E453" s="22">
        <f>E454+E455</f>
        <v>0</v>
      </c>
      <c r="F453" s="22">
        <f t="shared" ref="F453" si="486">F454+F455</f>
        <v>0</v>
      </c>
      <c r="G453" s="22">
        <f t="shared" ref="G453" si="487">G454+G455</f>
        <v>0</v>
      </c>
      <c r="H453" s="37">
        <f t="shared" ref="H453" si="488">H454+H455</f>
        <v>0</v>
      </c>
      <c r="I453" s="37">
        <f t="shared" ref="I453" si="489">I454+I455</f>
        <v>0</v>
      </c>
      <c r="J453" s="37">
        <f t="shared" ref="J453" si="490">J454+J455</f>
        <v>0</v>
      </c>
    </row>
    <row r="454" spans="1:10" ht="35.25" customHeight="1" x14ac:dyDescent="0.25">
      <c r="A454" s="89"/>
      <c r="B454" s="91"/>
      <c r="C454" s="11" t="s">
        <v>7</v>
      </c>
      <c r="D454" s="37">
        <f t="shared" ref="D454:D491" si="491">SUM(E454:J454)</f>
        <v>0</v>
      </c>
      <c r="E454" s="22"/>
      <c r="F454" s="22"/>
      <c r="G454" s="22"/>
      <c r="H454" s="37">
        <v>0</v>
      </c>
      <c r="I454" s="37"/>
      <c r="J454" s="37"/>
    </row>
    <row r="455" spans="1:10" ht="31.5" x14ac:dyDescent="0.25">
      <c r="A455" s="89"/>
      <c r="B455" s="92"/>
      <c r="C455" s="11" t="s">
        <v>8</v>
      </c>
      <c r="D455" s="37">
        <f t="shared" si="491"/>
        <v>0</v>
      </c>
      <c r="E455" s="22"/>
      <c r="F455" s="22"/>
      <c r="G455" s="22"/>
      <c r="H455" s="37">
        <v>0</v>
      </c>
      <c r="I455" s="37"/>
      <c r="J455" s="37"/>
    </row>
    <row r="456" spans="1:10" ht="15.75" x14ac:dyDescent="0.25">
      <c r="A456" s="78" t="s">
        <v>125</v>
      </c>
      <c r="B456" s="75" t="s">
        <v>160</v>
      </c>
      <c r="C456" s="11" t="s">
        <v>9</v>
      </c>
      <c r="D456" s="37">
        <f t="shared" si="491"/>
        <v>0</v>
      </c>
      <c r="E456" s="22">
        <f>E457+E458</f>
        <v>0</v>
      </c>
      <c r="F456" s="22">
        <f t="shared" ref="F456:J456" si="492">F457+F458</f>
        <v>0</v>
      </c>
      <c r="G456" s="22">
        <f t="shared" si="492"/>
        <v>0</v>
      </c>
      <c r="H456" s="37">
        <f t="shared" si="492"/>
        <v>0</v>
      </c>
      <c r="I456" s="37">
        <f t="shared" si="492"/>
        <v>0</v>
      </c>
      <c r="J456" s="37">
        <f t="shared" si="492"/>
        <v>0</v>
      </c>
    </row>
    <row r="457" spans="1:10" ht="30" customHeight="1" x14ac:dyDescent="0.25">
      <c r="A457" s="78"/>
      <c r="B457" s="76"/>
      <c r="C457" s="11" t="s">
        <v>7</v>
      </c>
      <c r="D457" s="37">
        <f t="shared" si="491"/>
        <v>0</v>
      </c>
      <c r="E457" s="22"/>
      <c r="F457" s="22"/>
      <c r="G457" s="22"/>
      <c r="H457" s="37"/>
      <c r="I457" s="37">
        <v>0</v>
      </c>
      <c r="J457" s="37"/>
    </row>
    <row r="458" spans="1:10" ht="31.5" x14ac:dyDescent="0.25">
      <c r="A458" s="78"/>
      <c r="B458" s="77"/>
      <c r="C458" s="11" t="s">
        <v>8</v>
      </c>
      <c r="D458" s="37">
        <f t="shared" si="491"/>
        <v>0</v>
      </c>
      <c r="E458" s="22"/>
      <c r="F458" s="22"/>
      <c r="G458" s="22"/>
      <c r="H458" s="37"/>
      <c r="I458" s="37">
        <v>0</v>
      </c>
      <c r="J458" s="37"/>
    </row>
    <row r="459" spans="1:10" ht="15.75" x14ac:dyDescent="0.25">
      <c r="A459" s="78" t="s">
        <v>126</v>
      </c>
      <c r="B459" s="75" t="s">
        <v>160</v>
      </c>
      <c r="C459" s="11" t="s">
        <v>9</v>
      </c>
      <c r="D459" s="37">
        <f t="shared" si="491"/>
        <v>0</v>
      </c>
      <c r="E459" s="22">
        <f>E460+E461</f>
        <v>0</v>
      </c>
      <c r="F459" s="22">
        <f t="shared" ref="F459" si="493">F460+F461</f>
        <v>0</v>
      </c>
      <c r="G459" s="22">
        <f t="shared" ref="G459" si="494">G460+G461</f>
        <v>0</v>
      </c>
      <c r="H459" s="37">
        <f t="shared" ref="H459" si="495">H460+H461</f>
        <v>0</v>
      </c>
      <c r="I459" s="37">
        <f t="shared" ref="I459" si="496">I460+I461</f>
        <v>0</v>
      </c>
      <c r="J459" s="37">
        <f t="shared" ref="J459" si="497">J460+J461</f>
        <v>0</v>
      </c>
    </row>
    <row r="460" spans="1:10" ht="34.5" customHeight="1" x14ac:dyDescent="0.25">
      <c r="A460" s="78"/>
      <c r="B460" s="76"/>
      <c r="C460" s="11" t="s">
        <v>7</v>
      </c>
      <c r="D460" s="37">
        <f t="shared" si="491"/>
        <v>0</v>
      </c>
      <c r="E460" s="22"/>
      <c r="F460" s="22"/>
      <c r="G460" s="22"/>
      <c r="H460" s="37"/>
      <c r="I460" s="37"/>
      <c r="J460" s="37">
        <v>0</v>
      </c>
    </row>
    <row r="461" spans="1:10" ht="31.5" x14ac:dyDescent="0.25">
      <c r="A461" s="78"/>
      <c r="B461" s="77"/>
      <c r="C461" s="11" t="s">
        <v>8</v>
      </c>
      <c r="D461" s="37">
        <f t="shared" si="491"/>
        <v>0</v>
      </c>
      <c r="E461" s="22"/>
      <c r="F461" s="22"/>
      <c r="G461" s="22"/>
      <c r="H461" s="37"/>
      <c r="I461" s="37"/>
      <c r="J461" s="37">
        <v>0</v>
      </c>
    </row>
    <row r="462" spans="1:10" ht="15.75" x14ac:dyDescent="0.25">
      <c r="A462" s="89" t="s">
        <v>127</v>
      </c>
      <c r="B462" s="90" t="s">
        <v>160</v>
      </c>
      <c r="C462" s="11" t="s">
        <v>9</v>
      </c>
      <c r="D462" s="37">
        <f t="shared" si="491"/>
        <v>0.1</v>
      </c>
      <c r="E462" s="22">
        <f>E463+E464</f>
        <v>0</v>
      </c>
      <c r="F462" s="22">
        <f t="shared" ref="F462" si="498">F463+F464</f>
        <v>0.1</v>
      </c>
      <c r="G462" s="22">
        <f t="shared" ref="G462" si="499">G463+G464</f>
        <v>0</v>
      </c>
      <c r="H462" s="37">
        <f t="shared" ref="H462" si="500">H463+H464</f>
        <v>0</v>
      </c>
      <c r="I462" s="37">
        <f t="shared" ref="I462" si="501">I463+I464</f>
        <v>0</v>
      </c>
      <c r="J462" s="37">
        <f t="shared" ref="J462" si="502">J463+J464</f>
        <v>0</v>
      </c>
    </row>
    <row r="463" spans="1:10" ht="30.75" customHeight="1" x14ac:dyDescent="0.25">
      <c r="A463" s="89"/>
      <c r="B463" s="91"/>
      <c r="C463" s="11" t="s">
        <v>7</v>
      </c>
      <c r="D463" s="37">
        <f t="shared" si="491"/>
        <v>0</v>
      </c>
      <c r="E463" s="22"/>
      <c r="F463" s="22">
        <v>0</v>
      </c>
      <c r="G463" s="22"/>
      <c r="H463" s="37"/>
      <c r="I463" s="37"/>
      <c r="J463" s="37"/>
    </row>
    <row r="464" spans="1:10" ht="31.5" x14ac:dyDescent="0.25">
      <c r="A464" s="89"/>
      <c r="B464" s="92"/>
      <c r="C464" s="11" t="s">
        <v>8</v>
      </c>
      <c r="D464" s="37">
        <f t="shared" si="491"/>
        <v>0.1</v>
      </c>
      <c r="E464" s="22"/>
      <c r="F464" s="22">
        <v>0.1</v>
      </c>
      <c r="G464" s="22"/>
      <c r="H464" s="37"/>
      <c r="I464" s="37"/>
      <c r="J464" s="37"/>
    </row>
    <row r="465" spans="1:10" ht="15.75" x14ac:dyDescent="0.25">
      <c r="A465" s="78" t="s">
        <v>128</v>
      </c>
      <c r="B465" s="75" t="s">
        <v>160</v>
      </c>
      <c r="C465" s="11" t="s">
        <v>9</v>
      </c>
      <c r="D465" s="37">
        <f t="shared" si="491"/>
        <v>0</v>
      </c>
      <c r="E465" s="22">
        <f>E466+E467</f>
        <v>0</v>
      </c>
      <c r="F465" s="22">
        <f t="shared" ref="F465" si="503">F466+F467</f>
        <v>0</v>
      </c>
      <c r="G465" s="22">
        <f t="shared" ref="G465" si="504">G466+G467</f>
        <v>0</v>
      </c>
      <c r="H465" s="37">
        <f t="shared" ref="H465" si="505">H466+H467</f>
        <v>0</v>
      </c>
      <c r="I465" s="37">
        <f t="shared" ref="I465" si="506">I466+I467</f>
        <v>0</v>
      </c>
      <c r="J465" s="37">
        <f t="shared" ref="J465" si="507">J466+J467</f>
        <v>0</v>
      </c>
    </row>
    <row r="466" spans="1:10" ht="27" customHeight="1" x14ac:dyDescent="0.25">
      <c r="A466" s="78"/>
      <c r="B466" s="76"/>
      <c r="C466" s="11" t="s">
        <v>7</v>
      </c>
      <c r="D466" s="37">
        <f t="shared" si="491"/>
        <v>0</v>
      </c>
      <c r="E466" s="22"/>
      <c r="F466" s="22"/>
      <c r="G466" s="22">
        <v>0</v>
      </c>
      <c r="H466" s="37"/>
      <c r="I466" s="37"/>
      <c r="J466" s="37"/>
    </row>
    <row r="467" spans="1:10" ht="31.5" x14ac:dyDescent="0.25">
      <c r="A467" s="78"/>
      <c r="B467" s="77"/>
      <c r="C467" s="11" t="s">
        <v>8</v>
      </c>
      <c r="D467" s="37">
        <f t="shared" si="491"/>
        <v>0</v>
      </c>
      <c r="E467" s="22"/>
      <c r="F467" s="22"/>
      <c r="G467" s="22">
        <v>0</v>
      </c>
      <c r="H467" s="37"/>
      <c r="I467" s="37"/>
      <c r="J467" s="37"/>
    </row>
    <row r="468" spans="1:10" ht="15.75" x14ac:dyDescent="0.25">
      <c r="A468" s="78" t="s">
        <v>129</v>
      </c>
      <c r="B468" s="75" t="s">
        <v>160</v>
      </c>
      <c r="C468" s="11" t="s">
        <v>9</v>
      </c>
      <c r="D468" s="37">
        <f t="shared" si="491"/>
        <v>0</v>
      </c>
      <c r="E468" s="22">
        <f>E469+E470</f>
        <v>0</v>
      </c>
      <c r="F468" s="22">
        <f t="shared" ref="F468" si="508">F469+F470</f>
        <v>0</v>
      </c>
      <c r="G468" s="22">
        <f t="shared" ref="G468" si="509">G469+G470</f>
        <v>0</v>
      </c>
      <c r="H468" s="37">
        <f t="shared" ref="H468" si="510">H469+H470</f>
        <v>0</v>
      </c>
      <c r="I468" s="37">
        <f t="shared" ref="I468" si="511">I469+I470</f>
        <v>0</v>
      </c>
      <c r="J468" s="37">
        <f t="shared" ref="J468" si="512">J469+J470</f>
        <v>0</v>
      </c>
    </row>
    <row r="469" spans="1:10" ht="31.5" customHeight="1" x14ac:dyDescent="0.25">
      <c r="A469" s="78"/>
      <c r="B469" s="76"/>
      <c r="C469" s="11" t="s">
        <v>7</v>
      </c>
      <c r="D469" s="37">
        <f t="shared" si="491"/>
        <v>0</v>
      </c>
      <c r="E469" s="22"/>
      <c r="F469" s="22"/>
      <c r="G469" s="22"/>
      <c r="H469" s="37">
        <v>0</v>
      </c>
      <c r="I469" s="37"/>
      <c r="J469" s="37"/>
    </row>
    <row r="470" spans="1:10" ht="31.5" x14ac:dyDescent="0.25">
      <c r="A470" s="78"/>
      <c r="B470" s="77"/>
      <c r="C470" s="11" t="s">
        <v>8</v>
      </c>
      <c r="D470" s="37">
        <f t="shared" si="491"/>
        <v>0</v>
      </c>
      <c r="E470" s="22"/>
      <c r="F470" s="22"/>
      <c r="G470" s="22"/>
      <c r="H470" s="37">
        <v>0</v>
      </c>
      <c r="I470" s="37"/>
      <c r="J470" s="37"/>
    </row>
    <row r="471" spans="1:10" ht="15.75" x14ac:dyDescent="0.25">
      <c r="A471" s="78" t="s">
        <v>130</v>
      </c>
      <c r="B471" s="75" t="s">
        <v>160</v>
      </c>
      <c r="C471" s="11" t="s">
        <v>9</v>
      </c>
      <c r="D471" s="37">
        <f t="shared" si="491"/>
        <v>0</v>
      </c>
      <c r="E471" s="22">
        <f>E472+E473</f>
        <v>0</v>
      </c>
      <c r="F471" s="22">
        <f t="shared" ref="F471" si="513">F472+F473</f>
        <v>0</v>
      </c>
      <c r="G471" s="22">
        <f t="shared" ref="G471" si="514">G472+G473</f>
        <v>0</v>
      </c>
      <c r="H471" s="37">
        <f t="shared" ref="H471" si="515">H472+H473</f>
        <v>0</v>
      </c>
      <c r="I471" s="37">
        <f t="shared" ref="I471" si="516">I472+I473</f>
        <v>0</v>
      </c>
      <c r="J471" s="37">
        <f t="shared" ref="J471" si="517">J472+J473</f>
        <v>0</v>
      </c>
    </row>
    <row r="472" spans="1:10" ht="28.5" customHeight="1" x14ac:dyDescent="0.25">
      <c r="A472" s="78"/>
      <c r="B472" s="76"/>
      <c r="C472" s="11" t="s">
        <v>7</v>
      </c>
      <c r="D472" s="37">
        <f t="shared" si="491"/>
        <v>0</v>
      </c>
      <c r="E472" s="22"/>
      <c r="F472" s="22"/>
      <c r="G472" s="22"/>
      <c r="H472" s="37"/>
      <c r="I472" s="37">
        <v>0</v>
      </c>
      <c r="J472" s="37"/>
    </row>
    <row r="473" spans="1:10" ht="31.5" x14ac:dyDescent="0.25">
      <c r="A473" s="78"/>
      <c r="B473" s="77"/>
      <c r="C473" s="11" t="s">
        <v>8</v>
      </c>
      <c r="D473" s="37">
        <f t="shared" si="491"/>
        <v>0</v>
      </c>
      <c r="E473" s="22"/>
      <c r="F473" s="22"/>
      <c r="G473" s="22"/>
      <c r="H473" s="37"/>
      <c r="I473" s="37">
        <v>0</v>
      </c>
      <c r="J473" s="37"/>
    </row>
    <row r="474" spans="1:10" ht="15.75" x14ac:dyDescent="0.25">
      <c r="A474" s="78" t="s">
        <v>131</v>
      </c>
      <c r="B474" s="75" t="s">
        <v>160</v>
      </c>
      <c r="C474" s="11" t="s">
        <v>9</v>
      </c>
      <c r="D474" s="37">
        <f t="shared" si="491"/>
        <v>0</v>
      </c>
      <c r="E474" s="22">
        <f>E475+E476</f>
        <v>0</v>
      </c>
      <c r="F474" s="22">
        <f t="shared" ref="F474" si="518">F475+F476</f>
        <v>0</v>
      </c>
      <c r="G474" s="22">
        <f t="shared" ref="G474" si="519">G475+G476</f>
        <v>0</v>
      </c>
      <c r="H474" s="37">
        <f t="shared" ref="H474" si="520">H475+H476</f>
        <v>0</v>
      </c>
      <c r="I474" s="37">
        <f t="shared" ref="I474" si="521">I475+I476</f>
        <v>0</v>
      </c>
      <c r="J474" s="37">
        <f t="shared" ref="J474" si="522">J475+J476</f>
        <v>0</v>
      </c>
    </row>
    <row r="475" spans="1:10" ht="31.5" customHeight="1" x14ac:dyDescent="0.25">
      <c r="A475" s="78"/>
      <c r="B475" s="76"/>
      <c r="C475" s="11" t="s">
        <v>7</v>
      </c>
      <c r="D475" s="37">
        <f t="shared" si="491"/>
        <v>0</v>
      </c>
      <c r="E475" s="22"/>
      <c r="F475" s="22"/>
      <c r="G475" s="22"/>
      <c r="H475" s="37"/>
      <c r="I475" s="37"/>
      <c r="J475" s="37">
        <v>0</v>
      </c>
    </row>
    <row r="476" spans="1:10" ht="31.5" x14ac:dyDescent="0.25">
      <c r="A476" s="78"/>
      <c r="B476" s="77"/>
      <c r="C476" s="11" t="s">
        <v>8</v>
      </c>
      <c r="D476" s="37">
        <f t="shared" si="491"/>
        <v>0</v>
      </c>
      <c r="E476" s="22"/>
      <c r="F476" s="22"/>
      <c r="G476" s="22"/>
      <c r="H476" s="37"/>
      <c r="I476" s="37"/>
      <c r="J476" s="37">
        <v>0</v>
      </c>
    </row>
    <row r="477" spans="1:10" ht="15.75" x14ac:dyDescent="0.25">
      <c r="A477" s="78" t="s">
        <v>132</v>
      </c>
      <c r="B477" s="75" t="s">
        <v>160</v>
      </c>
      <c r="C477" s="11" t="s">
        <v>9</v>
      </c>
      <c r="D477" s="37">
        <f t="shared" si="491"/>
        <v>162.1</v>
      </c>
      <c r="E477" s="22">
        <f>E478+E479</f>
        <v>160</v>
      </c>
      <c r="F477" s="22">
        <f t="shared" ref="F477" si="523">F478+F479</f>
        <v>2.1</v>
      </c>
      <c r="G477" s="22">
        <f t="shared" ref="G477" si="524">G478+G479</f>
        <v>0</v>
      </c>
      <c r="H477" s="37">
        <f t="shared" ref="H477" si="525">H478+H479</f>
        <v>0</v>
      </c>
      <c r="I477" s="37">
        <f t="shared" ref="I477" si="526">I478+I479</f>
        <v>0</v>
      </c>
      <c r="J477" s="37">
        <f t="shared" ref="J477" si="527">J478+J479</f>
        <v>0</v>
      </c>
    </row>
    <row r="478" spans="1:10" ht="34.5" customHeight="1" x14ac:dyDescent="0.25">
      <c r="A478" s="78"/>
      <c r="B478" s="76"/>
      <c r="C478" s="11" t="s">
        <v>7</v>
      </c>
      <c r="D478" s="37">
        <f t="shared" si="491"/>
        <v>158.4</v>
      </c>
      <c r="E478" s="22">
        <v>158.4</v>
      </c>
      <c r="F478" s="22">
        <v>0</v>
      </c>
      <c r="G478" s="22">
        <v>0</v>
      </c>
      <c r="H478" s="37">
        <v>0</v>
      </c>
      <c r="I478" s="37">
        <v>0</v>
      </c>
      <c r="J478" s="37">
        <v>0</v>
      </c>
    </row>
    <row r="479" spans="1:10" ht="31.5" x14ac:dyDescent="0.25">
      <c r="A479" s="78"/>
      <c r="B479" s="77"/>
      <c r="C479" s="11" t="s">
        <v>8</v>
      </c>
      <c r="D479" s="37">
        <f t="shared" si="491"/>
        <v>3.7</v>
      </c>
      <c r="E479" s="22">
        <v>1.6</v>
      </c>
      <c r="F479" s="22">
        <v>2.1</v>
      </c>
      <c r="G479" s="22">
        <v>0</v>
      </c>
      <c r="H479" s="37">
        <v>0</v>
      </c>
      <c r="I479" s="37">
        <v>0</v>
      </c>
      <c r="J479" s="37">
        <v>0</v>
      </c>
    </row>
    <row r="480" spans="1:10" ht="15.75" x14ac:dyDescent="0.25">
      <c r="A480" s="78" t="s">
        <v>133</v>
      </c>
      <c r="B480" s="71" t="s">
        <v>160</v>
      </c>
      <c r="C480" s="11" t="s">
        <v>9</v>
      </c>
      <c r="D480" s="37">
        <f t="shared" si="491"/>
        <v>76.3</v>
      </c>
      <c r="E480" s="22">
        <f>E481+E482</f>
        <v>75</v>
      </c>
      <c r="F480" s="22">
        <f t="shared" ref="F480" si="528">F481+F482</f>
        <v>1.3</v>
      </c>
      <c r="G480" s="22">
        <f t="shared" ref="G480" si="529">G481+G482</f>
        <v>0</v>
      </c>
      <c r="H480" s="37">
        <f t="shared" ref="H480" si="530">H481+H482</f>
        <v>0</v>
      </c>
      <c r="I480" s="37">
        <f t="shared" ref="I480" si="531">I481+I482</f>
        <v>0</v>
      </c>
      <c r="J480" s="37">
        <f t="shared" ref="J480" si="532">J481+J482</f>
        <v>0</v>
      </c>
    </row>
    <row r="481" spans="1:10" ht="35.25" customHeight="1" x14ac:dyDescent="0.25">
      <c r="A481" s="78"/>
      <c r="B481" s="71"/>
      <c r="C481" s="11" t="s">
        <v>7</v>
      </c>
      <c r="D481" s="37">
        <f t="shared" si="491"/>
        <v>74.2</v>
      </c>
      <c r="E481" s="22">
        <v>74.2</v>
      </c>
      <c r="F481" s="22">
        <v>0</v>
      </c>
      <c r="G481" s="22">
        <v>0</v>
      </c>
      <c r="H481" s="37">
        <v>0</v>
      </c>
      <c r="I481" s="37">
        <v>0</v>
      </c>
      <c r="J481" s="37">
        <v>0</v>
      </c>
    </row>
    <row r="482" spans="1:10" ht="32.25" customHeight="1" x14ac:dyDescent="0.25">
      <c r="A482" s="78"/>
      <c r="B482" s="71"/>
      <c r="C482" s="11" t="s">
        <v>8</v>
      </c>
      <c r="D482" s="37">
        <f t="shared" si="491"/>
        <v>2.1</v>
      </c>
      <c r="E482" s="22">
        <v>0.8</v>
      </c>
      <c r="F482" s="22">
        <v>1.3</v>
      </c>
      <c r="G482" s="22">
        <v>0</v>
      </c>
      <c r="H482" s="37">
        <v>0</v>
      </c>
      <c r="I482" s="37">
        <v>0</v>
      </c>
      <c r="J482" s="37">
        <v>0</v>
      </c>
    </row>
    <row r="483" spans="1:10" ht="15.75" x14ac:dyDescent="0.25">
      <c r="A483" s="78" t="s">
        <v>157</v>
      </c>
      <c r="B483" s="71" t="s">
        <v>160</v>
      </c>
      <c r="C483" s="11" t="s">
        <v>9</v>
      </c>
      <c r="D483" s="37">
        <f t="shared" si="491"/>
        <v>330.3</v>
      </c>
      <c r="E483" s="22">
        <f>E484+E485</f>
        <v>0</v>
      </c>
      <c r="F483" s="22">
        <f t="shared" ref="F483" si="533">F484+F485</f>
        <v>0</v>
      </c>
      <c r="G483" s="22">
        <f t="shared" ref="G483" si="534">G484+G485</f>
        <v>330.3</v>
      </c>
      <c r="H483" s="37">
        <f t="shared" ref="H483" si="535">H484+H485</f>
        <v>0</v>
      </c>
      <c r="I483" s="37">
        <f t="shared" ref="I483" si="536">I484+I485</f>
        <v>0</v>
      </c>
      <c r="J483" s="37">
        <f t="shared" ref="J483" si="537">J484+J485</f>
        <v>0</v>
      </c>
    </row>
    <row r="484" spans="1:10" ht="33.75" customHeight="1" x14ac:dyDescent="0.25">
      <c r="A484" s="78"/>
      <c r="B484" s="71"/>
      <c r="C484" s="11" t="s">
        <v>7</v>
      </c>
      <c r="D484" s="37">
        <f t="shared" si="491"/>
        <v>325.60000000000002</v>
      </c>
      <c r="E484" s="22"/>
      <c r="F484" s="22">
        <v>0</v>
      </c>
      <c r="G484" s="22">
        <v>325.60000000000002</v>
      </c>
      <c r="H484" s="37">
        <v>0</v>
      </c>
      <c r="I484" s="37">
        <v>0</v>
      </c>
      <c r="J484" s="37">
        <v>0</v>
      </c>
    </row>
    <row r="485" spans="1:10" ht="36" customHeight="1" x14ac:dyDescent="0.25">
      <c r="A485" s="78"/>
      <c r="B485" s="71"/>
      <c r="C485" s="11" t="s">
        <v>8</v>
      </c>
      <c r="D485" s="37">
        <f t="shared" si="491"/>
        <v>4.7</v>
      </c>
      <c r="E485" s="22"/>
      <c r="F485" s="22"/>
      <c r="G485" s="22">
        <v>4.7</v>
      </c>
      <c r="H485" s="37">
        <v>0</v>
      </c>
      <c r="I485" s="37">
        <v>0</v>
      </c>
      <c r="J485" s="37">
        <v>0</v>
      </c>
    </row>
    <row r="486" spans="1:10" ht="15.75" x14ac:dyDescent="0.25">
      <c r="A486" s="75" t="s">
        <v>191</v>
      </c>
      <c r="B486" s="75" t="s">
        <v>160</v>
      </c>
      <c r="C486" s="11" t="s">
        <v>9</v>
      </c>
      <c r="D486" s="37">
        <f t="shared" si="491"/>
        <v>562.80000000000007</v>
      </c>
      <c r="E486" s="22">
        <f>E487+E488</f>
        <v>0</v>
      </c>
      <c r="F486" s="22">
        <f t="shared" ref="F486" si="538">F487+F488</f>
        <v>0</v>
      </c>
      <c r="G486" s="22">
        <f t="shared" ref="G486" si="539">G487+G488</f>
        <v>0</v>
      </c>
      <c r="H486" s="37">
        <f t="shared" ref="H486" si="540">H487+H488</f>
        <v>0</v>
      </c>
      <c r="I486" s="37">
        <f t="shared" ref="I486" si="541">I487+I488</f>
        <v>562.80000000000007</v>
      </c>
      <c r="J486" s="37">
        <f t="shared" ref="J486" si="542">J487+J488</f>
        <v>0</v>
      </c>
    </row>
    <row r="487" spans="1:10" ht="47.25" x14ac:dyDescent="0.25">
      <c r="A487" s="76"/>
      <c r="B487" s="76"/>
      <c r="C487" s="11" t="s">
        <v>7</v>
      </c>
      <c r="D487" s="37">
        <f t="shared" si="491"/>
        <v>557.1</v>
      </c>
      <c r="E487" s="22"/>
      <c r="F487" s="22"/>
      <c r="G487" s="22"/>
      <c r="H487" s="37"/>
      <c r="I487" s="37">
        <v>557.1</v>
      </c>
      <c r="J487" s="37"/>
    </row>
    <row r="488" spans="1:10" ht="31.5" x14ac:dyDescent="0.25">
      <c r="A488" s="77"/>
      <c r="B488" s="77"/>
      <c r="C488" s="12" t="s">
        <v>8</v>
      </c>
      <c r="D488" s="37">
        <f t="shared" si="491"/>
        <v>5.7</v>
      </c>
      <c r="E488" s="22"/>
      <c r="F488" s="22"/>
      <c r="G488" s="22"/>
      <c r="H488" s="37"/>
      <c r="I488" s="37">
        <v>5.7</v>
      </c>
      <c r="J488" s="37"/>
    </row>
    <row r="489" spans="1:10" ht="15.75" x14ac:dyDescent="0.25">
      <c r="A489" s="75" t="s">
        <v>192</v>
      </c>
      <c r="B489" s="75" t="s">
        <v>160</v>
      </c>
      <c r="C489" s="11" t="s">
        <v>9</v>
      </c>
      <c r="D489" s="37">
        <f t="shared" si="491"/>
        <v>60</v>
      </c>
      <c r="E489" s="22">
        <f>E490+E491</f>
        <v>0</v>
      </c>
      <c r="F489" s="22">
        <f t="shared" ref="F489" si="543">F490+F491</f>
        <v>0</v>
      </c>
      <c r="G489" s="22">
        <f t="shared" ref="G489" si="544">G490+G491</f>
        <v>0</v>
      </c>
      <c r="H489" s="37">
        <f t="shared" ref="H489" si="545">H490+H491</f>
        <v>0</v>
      </c>
      <c r="I489" s="37">
        <f t="shared" ref="I489" si="546">I490+I491</f>
        <v>60</v>
      </c>
      <c r="J489" s="37">
        <f t="shared" ref="J489" si="547">J490+J491</f>
        <v>0</v>
      </c>
    </row>
    <row r="490" spans="1:10" ht="47.25" x14ac:dyDescent="0.25">
      <c r="A490" s="76"/>
      <c r="B490" s="76"/>
      <c r="C490" s="11" t="s">
        <v>7</v>
      </c>
      <c r="D490" s="37">
        <f t="shared" si="491"/>
        <v>59.4</v>
      </c>
      <c r="E490" s="22"/>
      <c r="F490" s="22"/>
      <c r="G490" s="22"/>
      <c r="H490" s="37"/>
      <c r="I490" s="37">
        <v>59.4</v>
      </c>
      <c r="J490" s="37"/>
    </row>
    <row r="491" spans="1:10" ht="31.5" x14ac:dyDescent="0.25">
      <c r="A491" s="77"/>
      <c r="B491" s="77"/>
      <c r="C491" s="12" t="s">
        <v>8</v>
      </c>
      <c r="D491" s="37">
        <f t="shared" si="491"/>
        <v>0.6</v>
      </c>
      <c r="E491" s="22"/>
      <c r="F491" s="22"/>
      <c r="G491" s="22"/>
      <c r="H491" s="37"/>
      <c r="I491" s="37">
        <v>0.6</v>
      </c>
      <c r="J491" s="37"/>
    </row>
    <row r="492" spans="1:10" ht="15.75" x14ac:dyDescent="0.25">
      <c r="A492" s="8"/>
      <c r="B492" s="8"/>
      <c r="C492" s="12"/>
      <c r="D492" s="37"/>
      <c r="E492" s="22"/>
      <c r="F492" s="22"/>
      <c r="G492" s="22"/>
      <c r="H492" s="37"/>
      <c r="I492" s="37"/>
      <c r="J492" s="37"/>
    </row>
    <row r="493" spans="1:10" ht="15.75" x14ac:dyDescent="0.25">
      <c r="A493" s="82" t="s">
        <v>171</v>
      </c>
      <c r="B493" s="84" t="s">
        <v>147</v>
      </c>
      <c r="C493" s="11" t="s">
        <v>9</v>
      </c>
      <c r="D493" s="37">
        <f t="shared" ref="D493:D495" si="548">SUM(E493:J493)</f>
        <v>1093.5</v>
      </c>
      <c r="E493" s="22">
        <f>E494+E495</f>
        <v>3.9</v>
      </c>
      <c r="F493" s="22">
        <f t="shared" ref="F493:J493" si="549">F494+F495</f>
        <v>5.8</v>
      </c>
      <c r="G493" s="57">
        <f>G494+G495</f>
        <v>1083.8</v>
      </c>
      <c r="H493" s="56">
        <f t="shared" si="549"/>
        <v>0</v>
      </c>
      <c r="I493" s="56">
        <f t="shared" si="549"/>
        <v>0</v>
      </c>
      <c r="J493" s="56">
        <f t="shared" si="549"/>
        <v>0</v>
      </c>
    </row>
    <row r="494" spans="1:10" ht="47.25" x14ac:dyDescent="0.25">
      <c r="A494" s="83"/>
      <c r="B494" s="85"/>
      <c r="C494" s="11" t="s">
        <v>7</v>
      </c>
      <c r="D494" s="37">
        <f t="shared" si="548"/>
        <v>0</v>
      </c>
      <c r="E494" s="22"/>
      <c r="F494" s="22"/>
      <c r="G494" s="22"/>
      <c r="H494" s="56"/>
      <c r="I494" s="56"/>
      <c r="J494" s="56"/>
    </row>
    <row r="495" spans="1:10" ht="31.5" x14ac:dyDescent="0.25">
      <c r="A495" s="87"/>
      <c r="B495" s="88"/>
      <c r="C495" s="11" t="s">
        <v>8</v>
      </c>
      <c r="D495" s="37">
        <f t="shared" si="548"/>
        <v>1093.5</v>
      </c>
      <c r="E495" s="22">
        <f>E498</f>
        <v>3.9</v>
      </c>
      <c r="F495" s="22">
        <f t="shared" ref="F495" si="550">F498</f>
        <v>5.8</v>
      </c>
      <c r="G495" s="57">
        <f>G498+G501</f>
        <v>1083.8</v>
      </c>
      <c r="H495" s="36">
        <f t="shared" ref="H495:J495" si="551">H498+H501</f>
        <v>0</v>
      </c>
      <c r="I495" s="36">
        <f t="shared" si="551"/>
        <v>0</v>
      </c>
      <c r="J495" s="36">
        <f t="shared" si="551"/>
        <v>0</v>
      </c>
    </row>
    <row r="496" spans="1:10" ht="15.75" x14ac:dyDescent="0.25">
      <c r="A496" s="78" t="s">
        <v>134</v>
      </c>
      <c r="B496" s="79" t="s">
        <v>147</v>
      </c>
      <c r="C496" s="11" t="s">
        <v>9</v>
      </c>
      <c r="D496" s="37">
        <f t="shared" ref="D496:D517" si="552">SUM(E496:J496)</f>
        <v>9.6999999999999993</v>
      </c>
      <c r="E496" s="22">
        <f>E497+E498</f>
        <v>3.9</v>
      </c>
      <c r="F496" s="22">
        <f t="shared" ref="F496" si="553">F497+F498</f>
        <v>5.8</v>
      </c>
      <c r="G496" s="22">
        <f t="shared" ref="G496" si="554">G497+G498</f>
        <v>0</v>
      </c>
      <c r="H496" s="37">
        <f t="shared" ref="H496" si="555">H497+H498</f>
        <v>0</v>
      </c>
      <c r="I496" s="37">
        <f t="shared" ref="I496" si="556">I497+I498</f>
        <v>0</v>
      </c>
      <c r="J496" s="37">
        <f t="shared" ref="J496" si="557">J497+J498</f>
        <v>0</v>
      </c>
    </row>
    <row r="497" spans="1:10" ht="47.25" x14ac:dyDescent="0.25">
      <c r="A497" s="78"/>
      <c r="B497" s="80"/>
      <c r="C497" s="11" t="s">
        <v>7</v>
      </c>
      <c r="D497" s="37">
        <f t="shared" si="552"/>
        <v>0</v>
      </c>
      <c r="E497" s="22"/>
      <c r="F497" s="22"/>
      <c r="G497" s="22"/>
      <c r="H497" s="37"/>
      <c r="I497" s="37"/>
      <c r="J497" s="37"/>
    </row>
    <row r="498" spans="1:10" ht="31.5" x14ac:dyDescent="0.25">
      <c r="A498" s="78"/>
      <c r="B498" s="81"/>
      <c r="C498" s="11" t="s">
        <v>8</v>
      </c>
      <c r="D498" s="37">
        <f t="shared" si="552"/>
        <v>9.6999999999999993</v>
      </c>
      <c r="E498" s="22">
        <v>3.9</v>
      </c>
      <c r="F498" s="22">
        <v>5.8</v>
      </c>
      <c r="G498" s="22">
        <v>0</v>
      </c>
      <c r="H498" s="37">
        <v>0</v>
      </c>
      <c r="I498" s="37">
        <v>0</v>
      </c>
      <c r="J498" s="37">
        <v>0</v>
      </c>
    </row>
    <row r="499" spans="1:10" ht="15.75" customHeight="1" x14ac:dyDescent="0.25">
      <c r="A499" s="68" t="s">
        <v>199</v>
      </c>
      <c r="B499" s="67" t="s">
        <v>195</v>
      </c>
      <c r="C499" s="54" t="s">
        <v>9</v>
      </c>
      <c r="D499" s="36">
        <f t="shared" ref="D499:D501" si="558">SUM(E499:J499)</f>
        <v>1083.8</v>
      </c>
      <c r="E499" s="55">
        <f>E500+E501</f>
        <v>0</v>
      </c>
      <c r="F499" s="55">
        <f t="shared" ref="F499:J499" si="559">F500+F501</f>
        <v>0</v>
      </c>
      <c r="G499" s="55">
        <f t="shared" si="559"/>
        <v>1083.8</v>
      </c>
      <c r="H499" s="56">
        <f t="shared" si="559"/>
        <v>0</v>
      </c>
      <c r="I499" s="56">
        <f t="shared" si="559"/>
        <v>0</v>
      </c>
      <c r="J499" s="56">
        <f t="shared" si="559"/>
        <v>0</v>
      </c>
    </row>
    <row r="500" spans="1:10" ht="47.25" x14ac:dyDescent="0.25">
      <c r="A500" s="69"/>
      <c r="B500" s="67"/>
      <c r="C500" s="54" t="s">
        <v>7</v>
      </c>
      <c r="D500" s="36">
        <f t="shared" si="558"/>
        <v>0</v>
      </c>
      <c r="E500" s="24"/>
      <c r="F500" s="24"/>
      <c r="G500" s="24"/>
      <c r="H500" s="36"/>
      <c r="I500" s="36"/>
      <c r="J500" s="36"/>
    </row>
    <row r="501" spans="1:10" ht="31.5" x14ac:dyDescent="0.25">
      <c r="A501" s="70"/>
      <c r="B501" s="67"/>
      <c r="C501" s="54" t="s">
        <v>8</v>
      </c>
      <c r="D501" s="36">
        <f t="shared" si="558"/>
        <v>1083.8</v>
      </c>
      <c r="E501" s="24"/>
      <c r="F501" s="24"/>
      <c r="G501" s="57">
        <v>1083.8</v>
      </c>
      <c r="H501" s="36"/>
      <c r="I501" s="36"/>
      <c r="J501" s="36"/>
    </row>
    <row r="502" spans="1:10" ht="15.75" x14ac:dyDescent="0.25">
      <c r="A502" s="12"/>
      <c r="B502" s="10"/>
      <c r="C502" s="11"/>
      <c r="D502" s="37"/>
      <c r="E502" s="22"/>
      <c r="F502" s="22"/>
      <c r="G502" s="22"/>
      <c r="H502" s="37"/>
      <c r="I502" s="37"/>
      <c r="J502" s="37"/>
    </row>
    <row r="503" spans="1:10" ht="15.75" x14ac:dyDescent="0.25">
      <c r="A503" s="78" t="s">
        <v>150</v>
      </c>
      <c r="B503" s="79" t="s">
        <v>151</v>
      </c>
      <c r="C503" s="11" t="s">
        <v>9</v>
      </c>
      <c r="D503" s="36">
        <f>SUM(E503:J503)</f>
        <v>8377</v>
      </c>
      <c r="E503" s="22">
        <f>E504+E505</f>
        <v>0</v>
      </c>
      <c r="F503" s="22">
        <f t="shared" ref="F503" si="560">F504+F505</f>
        <v>0</v>
      </c>
      <c r="G503" s="22">
        <f t="shared" ref="G503" si="561">G504+G505</f>
        <v>856</v>
      </c>
      <c r="H503" s="37">
        <f t="shared" ref="H503" si="562">H504+H505</f>
        <v>2643.8</v>
      </c>
      <c r="I503" s="37">
        <f t="shared" ref="I503" si="563">I504+I505</f>
        <v>752.40000000000009</v>
      </c>
      <c r="J503" s="37">
        <f t="shared" ref="J503" si="564">J504+J505</f>
        <v>4124.8</v>
      </c>
    </row>
    <row r="504" spans="1:10" ht="47.25" x14ac:dyDescent="0.25">
      <c r="A504" s="78"/>
      <c r="B504" s="80"/>
      <c r="C504" s="11" t="s">
        <v>7</v>
      </c>
      <c r="D504" s="36">
        <f>SUM(E504:J504)</f>
        <v>7967.2000000000007</v>
      </c>
      <c r="E504" s="24">
        <f>E507+E510+E516+E513</f>
        <v>0</v>
      </c>
      <c r="F504" s="24">
        <f t="shared" ref="F504:F505" si="565">F507+F510+F516+F513</f>
        <v>0</v>
      </c>
      <c r="G504" s="31">
        <f>G507+G510+G516+G513+G519</f>
        <v>847.4</v>
      </c>
      <c r="H504" s="36">
        <f>H507+H510+H516+H513+H519+H525</f>
        <v>2617.3000000000002</v>
      </c>
      <c r="I504" s="36">
        <f t="shared" ref="I504:J504" si="566">I507+I510+I516+I513+I519+I525</f>
        <v>463.1</v>
      </c>
      <c r="J504" s="36">
        <f t="shared" si="566"/>
        <v>4039.4</v>
      </c>
    </row>
    <row r="505" spans="1:10" ht="31.5" x14ac:dyDescent="0.25">
      <c r="A505" s="78"/>
      <c r="B505" s="81"/>
      <c r="C505" s="11" t="s">
        <v>8</v>
      </c>
      <c r="D505" s="36">
        <f t="shared" si="552"/>
        <v>409.80000000000007</v>
      </c>
      <c r="E505" s="24">
        <f>E508+E511+E517+E514</f>
        <v>0</v>
      </c>
      <c r="F505" s="24">
        <f t="shared" si="565"/>
        <v>0</v>
      </c>
      <c r="G505" s="31">
        <f>G508+G511+G517+G514+G520</f>
        <v>8.6</v>
      </c>
      <c r="H505" s="36">
        <f>H508+H511+H517+H514+H520+H526</f>
        <v>26.5</v>
      </c>
      <c r="I505" s="36">
        <f t="shared" ref="I505:J505" si="567">I508+I511+I517+I514+I520+I526</f>
        <v>289.3</v>
      </c>
      <c r="J505" s="36">
        <f t="shared" si="567"/>
        <v>85.4</v>
      </c>
    </row>
    <row r="506" spans="1:10" ht="15.75" x14ac:dyDescent="0.25">
      <c r="A506" s="82" t="s">
        <v>182</v>
      </c>
      <c r="B506" s="84" t="s">
        <v>147</v>
      </c>
      <c r="C506" s="11" t="s">
        <v>9</v>
      </c>
      <c r="D506" s="36">
        <f t="shared" si="552"/>
        <v>1608.4</v>
      </c>
      <c r="E506" s="22">
        <f>E507+E508</f>
        <v>0</v>
      </c>
      <c r="F506" s="22">
        <f t="shared" ref="F506" si="568">F507+F508</f>
        <v>0</v>
      </c>
      <c r="G506" s="31">
        <f t="shared" ref="G506" si="569">G507+G508</f>
        <v>856</v>
      </c>
      <c r="H506" s="37">
        <f t="shared" ref="H506" si="570">H507+H508</f>
        <v>0</v>
      </c>
      <c r="I506" s="37">
        <f t="shared" ref="I506" si="571">I507+I508</f>
        <v>752.40000000000009</v>
      </c>
      <c r="J506" s="37">
        <f t="shared" ref="J506" si="572">J507+J508</f>
        <v>0</v>
      </c>
    </row>
    <row r="507" spans="1:10" ht="47.25" x14ac:dyDescent="0.25">
      <c r="A507" s="83"/>
      <c r="B507" s="85"/>
      <c r="C507" s="11" t="s">
        <v>7</v>
      </c>
      <c r="D507" s="36">
        <f t="shared" si="552"/>
        <v>1310.5</v>
      </c>
      <c r="E507" s="22"/>
      <c r="F507" s="22"/>
      <c r="G507" s="22">
        <v>847.4</v>
      </c>
      <c r="H507" s="37">
        <v>0</v>
      </c>
      <c r="I507" s="37">
        <v>463.1</v>
      </c>
      <c r="J507" s="37">
        <v>0</v>
      </c>
    </row>
    <row r="508" spans="1:10" ht="33" customHeight="1" x14ac:dyDescent="0.25">
      <c r="A508" s="83"/>
      <c r="B508" s="85"/>
      <c r="C508" s="7" t="s">
        <v>8</v>
      </c>
      <c r="D508" s="36">
        <f t="shared" si="552"/>
        <v>297.90000000000003</v>
      </c>
      <c r="E508" s="20"/>
      <c r="F508" s="20"/>
      <c r="G508" s="20">
        <v>8.6</v>
      </c>
      <c r="H508" s="35">
        <v>0</v>
      </c>
      <c r="I508" s="35">
        <v>289.3</v>
      </c>
      <c r="J508" s="35">
        <v>0</v>
      </c>
    </row>
    <row r="509" spans="1:10" ht="15.75" x14ac:dyDescent="0.25">
      <c r="A509" s="68" t="s">
        <v>193</v>
      </c>
      <c r="B509" s="75" t="s">
        <v>160</v>
      </c>
      <c r="C509" s="11" t="s">
        <v>9</v>
      </c>
      <c r="D509" s="36">
        <f t="shared" si="552"/>
        <v>480.2</v>
      </c>
      <c r="E509" s="22">
        <f>E510+E511</f>
        <v>0</v>
      </c>
      <c r="F509" s="22">
        <f t="shared" ref="F509" si="573">F510+F511</f>
        <v>0</v>
      </c>
      <c r="G509" s="22">
        <f t="shared" ref="G509" si="574">G510+G511</f>
        <v>0</v>
      </c>
      <c r="H509" s="36">
        <f t="shared" ref="H509" si="575">H510+H511</f>
        <v>480.2</v>
      </c>
      <c r="I509" s="37">
        <f t="shared" ref="I509" si="576">I510+I511</f>
        <v>0</v>
      </c>
      <c r="J509" s="37">
        <f t="shared" ref="J509" si="577">J510+J511</f>
        <v>0</v>
      </c>
    </row>
    <row r="510" spans="1:10" ht="47.25" x14ac:dyDescent="0.25">
      <c r="A510" s="69"/>
      <c r="B510" s="76"/>
      <c r="C510" s="11" t="s">
        <v>7</v>
      </c>
      <c r="D510" s="36">
        <f t="shared" si="552"/>
        <v>475.4</v>
      </c>
      <c r="E510" s="24">
        <v>0</v>
      </c>
      <c r="F510" s="24">
        <v>0</v>
      </c>
      <c r="G510" s="24">
        <v>0</v>
      </c>
      <c r="H510" s="36">
        <v>475.4</v>
      </c>
      <c r="I510" s="36">
        <v>0</v>
      </c>
      <c r="J510" s="36">
        <v>0</v>
      </c>
    </row>
    <row r="511" spans="1:10" ht="31.5" x14ac:dyDescent="0.25">
      <c r="A511" s="70"/>
      <c r="B511" s="77"/>
      <c r="C511" s="11" t="s">
        <v>8</v>
      </c>
      <c r="D511" s="36">
        <f t="shared" si="552"/>
        <v>4.8</v>
      </c>
      <c r="E511" s="24">
        <v>0</v>
      </c>
      <c r="F511" s="24">
        <v>0</v>
      </c>
      <c r="G511" s="24">
        <v>0</v>
      </c>
      <c r="H511" s="36">
        <v>4.8</v>
      </c>
      <c r="I511" s="36">
        <v>0</v>
      </c>
      <c r="J511" s="36">
        <v>0</v>
      </c>
    </row>
    <row r="512" spans="1:10" ht="15.75" x14ac:dyDescent="0.25">
      <c r="A512" s="66" t="s">
        <v>194</v>
      </c>
      <c r="B512" s="67" t="s">
        <v>195</v>
      </c>
      <c r="C512" s="11" t="s">
        <v>9</v>
      </c>
      <c r="D512" s="36">
        <f t="shared" si="552"/>
        <v>521.70000000000005</v>
      </c>
      <c r="E512" s="22">
        <f>E513+E514</f>
        <v>0</v>
      </c>
      <c r="F512" s="22">
        <f t="shared" ref="F512" si="578">F513+F514</f>
        <v>0</v>
      </c>
      <c r="G512" s="22">
        <f t="shared" ref="G512" si="579">G513+G514</f>
        <v>0</v>
      </c>
      <c r="H512" s="37">
        <f t="shared" ref="H512" si="580">H513+H514</f>
        <v>521.70000000000005</v>
      </c>
      <c r="I512" s="37">
        <f t="shared" ref="I512" si="581">I513+I514</f>
        <v>0</v>
      </c>
      <c r="J512" s="37">
        <f t="shared" ref="J512" si="582">J513+J514</f>
        <v>0</v>
      </c>
    </row>
    <row r="513" spans="1:10" ht="47.25" x14ac:dyDescent="0.25">
      <c r="A513" s="66"/>
      <c r="B513" s="67"/>
      <c r="C513" s="11" t="s">
        <v>7</v>
      </c>
      <c r="D513" s="36">
        <f t="shared" si="552"/>
        <v>516.5</v>
      </c>
      <c r="E513" s="24">
        <v>0</v>
      </c>
      <c r="F513" s="24">
        <v>0</v>
      </c>
      <c r="G513" s="24">
        <v>0</v>
      </c>
      <c r="H513" s="36">
        <v>516.5</v>
      </c>
      <c r="I513" s="36">
        <v>0</v>
      </c>
      <c r="J513" s="36">
        <v>0</v>
      </c>
    </row>
    <row r="514" spans="1:10" ht="52.5" customHeight="1" x14ac:dyDescent="0.25">
      <c r="A514" s="66"/>
      <c r="B514" s="67"/>
      <c r="C514" s="11" t="s">
        <v>8</v>
      </c>
      <c r="D514" s="36">
        <f t="shared" si="552"/>
        <v>5.2</v>
      </c>
      <c r="E514" s="24">
        <v>0</v>
      </c>
      <c r="F514" s="24">
        <v>0</v>
      </c>
      <c r="G514" s="24">
        <v>0</v>
      </c>
      <c r="H514" s="36">
        <v>5.2</v>
      </c>
      <c r="I514" s="36">
        <v>0</v>
      </c>
      <c r="J514" s="36">
        <v>0</v>
      </c>
    </row>
    <row r="515" spans="1:10" ht="15.75" x14ac:dyDescent="0.25">
      <c r="A515" s="68" t="s">
        <v>196</v>
      </c>
      <c r="B515" s="67" t="s">
        <v>195</v>
      </c>
      <c r="C515" s="11" t="s">
        <v>9</v>
      </c>
      <c r="D515" s="36">
        <f t="shared" si="552"/>
        <v>4124.8</v>
      </c>
      <c r="E515" s="22">
        <f>E516+E517</f>
        <v>0</v>
      </c>
      <c r="F515" s="22">
        <f t="shared" ref="F515" si="583">F516+F517</f>
        <v>0</v>
      </c>
      <c r="G515" s="22">
        <f t="shared" ref="G515" si="584">G516+G517</f>
        <v>0</v>
      </c>
      <c r="H515" s="37">
        <f t="shared" ref="H515" si="585">H516+H517</f>
        <v>0</v>
      </c>
      <c r="I515" s="37">
        <f t="shared" ref="I515" si="586">I516+I517</f>
        <v>0</v>
      </c>
      <c r="J515" s="37">
        <f t="shared" ref="J515" si="587">J516+J517</f>
        <v>4124.8</v>
      </c>
    </row>
    <row r="516" spans="1:10" ht="47.25" x14ac:dyDescent="0.25">
      <c r="A516" s="69"/>
      <c r="B516" s="67"/>
      <c r="C516" s="11" t="s">
        <v>7</v>
      </c>
      <c r="D516" s="36">
        <f t="shared" si="552"/>
        <v>4039.4</v>
      </c>
      <c r="E516" s="24"/>
      <c r="F516" s="24"/>
      <c r="G516" s="24"/>
      <c r="H516" s="36"/>
      <c r="I516" s="36"/>
      <c r="J516" s="36">
        <v>4039.4</v>
      </c>
    </row>
    <row r="517" spans="1:10" ht="31.5" x14ac:dyDescent="0.25">
      <c r="A517" s="70"/>
      <c r="B517" s="67"/>
      <c r="C517" s="11" t="s">
        <v>8</v>
      </c>
      <c r="D517" s="36">
        <f t="shared" si="552"/>
        <v>85.4</v>
      </c>
      <c r="E517" s="24"/>
      <c r="F517" s="24"/>
      <c r="G517" s="24"/>
      <c r="H517" s="36"/>
      <c r="I517" s="36"/>
      <c r="J517" s="36">
        <v>85.4</v>
      </c>
    </row>
    <row r="518" spans="1:10" ht="15.75" customHeight="1" x14ac:dyDescent="0.25">
      <c r="A518" s="68" t="s">
        <v>210</v>
      </c>
      <c r="B518" s="86" t="s">
        <v>160</v>
      </c>
      <c r="C518" s="29" t="s">
        <v>9</v>
      </c>
      <c r="D518" s="36">
        <f t="shared" ref="D518:D520" si="588">SUM(E518:J518)</f>
        <v>296</v>
      </c>
      <c r="E518" s="30">
        <f>E519+E520</f>
        <v>0</v>
      </c>
      <c r="F518" s="30">
        <f t="shared" ref="F518:J518" si="589">F519+F520</f>
        <v>0</v>
      </c>
      <c r="G518" s="30">
        <f t="shared" si="589"/>
        <v>0</v>
      </c>
      <c r="H518" s="37">
        <f t="shared" si="589"/>
        <v>296</v>
      </c>
      <c r="I518" s="37">
        <f t="shared" si="589"/>
        <v>0</v>
      </c>
      <c r="J518" s="37">
        <f t="shared" si="589"/>
        <v>0</v>
      </c>
    </row>
    <row r="519" spans="1:10" ht="47.25" x14ac:dyDescent="0.25">
      <c r="A519" s="69"/>
      <c r="B519" s="86"/>
      <c r="C519" s="29" t="s">
        <v>7</v>
      </c>
      <c r="D519" s="36">
        <f t="shared" si="588"/>
        <v>293</v>
      </c>
      <c r="E519" s="24"/>
      <c r="F519" s="24"/>
      <c r="G519" s="24"/>
      <c r="H519" s="36">
        <v>293</v>
      </c>
      <c r="I519" s="36"/>
      <c r="J519" s="36"/>
    </row>
    <row r="520" spans="1:10" ht="31.5" x14ac:dyDescent="0.25">
      <c r="A520" s="70"/>
      <c r="B520" s="86"/>
      <c r="C520" s="29" t="s">
        <v>8</v>
      </c>
      <c r="D520" s="36">
        <f t="shared" si="588"/>
        <v>3</v>
      </c>
      <c r="E520" s="24"/>
      <c r="F520" s="24"/>
      <c r="G520" s="31"/>
      <c r="H520" s="36">
        <v>3</v>
      </c>
      <c r="I520" s="36"/>
      <c r="J520" s="36"/>
    </row>
    <row r="521" spans="1:10" ht="15.75" x14ac:dyDescent="0.25">
      <c r="A521" s="68" t="s">
        <v>213</v>
      </c>
      <c r="B521" s="67" t="s">
        <v>195</v>
      </c>
      <c r="C521" s="62" t="s">
        <v>9</v>
      </c>
      <c r="D521" s="36">
        <f t="shared" ref="D521:D523" si="590">SUM(E521:J521)</f>
        <v>123.1</v>
      </c>
      <c r="E521" s="63">
        <f>E522+E523</f>
        <v>0</v>
      </c>
      <c r="F521" s="63">
        <f t="shared" ref="F521:J521" si="591">F522+F523</f>
        <v>0</v>
      </c>
      <c r="G521" s="63">
        <f t="shared" si="591"/>
        <v>0</v>
      </c>
      <c r="H521" s="64">
        <f t="shared" si="591"/>
        <v>123.1</v>
      </c>
      <c r="I521" s="64">
        <f t="shared" si="591"/>
        <v>0</v>
      </c>
      <c r="J521" s="64">
        <f t="shared" si="591"/>
        <v>0</v>
      </c>
    </row>
    <row r="522" spans="1:10" ht="47.25" x14ac:dyDescent="0.25">
      <c r="A522" s="69"/>
      <c r="B522" s="67"/>
      <c r="C522" s="62" t="s">
        <v>7</v>
      </c>
      <c r="D522" s="36">
        <f t="shared" si="590"/>
        <v>0</v>
      </c>
      <c r="E522" s="24"/>
      <c r="F522" s="24"/>
      <c r="G522" s="24"/>
      <c r="H522" s="36"/>
      <c r="I522" s="36"/>
      <c r="J522" s="36"/>
    </row>
    <row r="523" spans="1:10" ht="31.5" x14ac:dyDescent="0.25">
      <c r="A523" s="70"/>
      <c r="B523" s="67"/>
      <c r="C523" s="62" t="s">
        <v>8</v>
      </c>
      <c r="D523" s="36">
        <f t="shared" si="590"/>
        <v>123.1</v>
      </c>
      <c r="E523" s="24"/>
      <c r="F523" s="24"/>
      <c r="G523" s="65"/>
      <c r="H523" s="36">
        <v>123.1</v>
      </c>
      <c r="I523" s="36"/>
      <c r="J523" s="36"/>
    </row>
    <row r="524" spans="1:10" ht="15.75" customHeight="1" x14ac:dyDescent="0.25">
      <c r="A524" s="68" t="s">
        <v>212</v>
      </c>
      <c r="B524" s="67" t="s">
        <v>195</v>
      </c>
      <c r="C524" s="54" t="s">
        <v>9</v>
      </c>
      <c r="D524" s="36">
        <f t="shared" ref="D524:D526" si="592">SUM(E524:J524)</f>
        <v>1345.9</v>
      </c>
      <c r="E524" s="55">
        <f>E525+E526</f>
        <v>0</v>
      </c>
      <c r="F524" s="55">
        <f t="shared" ref="F524:J524" si="593">F525+F526</f>
        <v>0</v>
      </c>
      <c r="G524" s="55">
        <f t="shared" si="593"/>
        <v>0</v>
      </c>
      <c r="H524" s="56">
        <f t="shared" si="593"/>
        <v>1345.9</v>
      </c>
      <c r="I524" s="56">
        <f t="shared" si="593"/>
        <v>0</v>
      </c>
      <c r="J524" s="56">
        <f t="shared" si="593"/>
        <v>0</v>
      </c>
    </row>
    <row r="525" spans="1:10" ht="47.25" x14ac:dyDescent="0.25">
      <c r="A525" s="69"/>
      <c r="B525" s="67"/>
      <c r="C525" s="54" t="s">
        <v>7</v>
      </c>
      <c r="D525" s="36">
        <f t="shared" si="592"/>
        <v>1332.4</v>
      </c>
      <c r="E525" s="24"/>
      <c r="F525" s="24"/>
      <c r="G525" s="24"/>
      <c r="H525" s="36">
        <v>1332.4</v>
      </c>
      <c r="I525" s="36"/>
      <c r="J525" s="36"/>
    </row>
    <row r="526" spans="1:10" ht="31.5" x14ac:dyDescent="0.25">
      <c r="A526" s="70"/>
      <c r="B526" s="67"/>
      <c r="C526" s="54" t="s">
        <v>8</v>
      </c>
      <c r="D526" s="36">
        <f t="shared" si="592"/>
        <v>13.5</v>
      </c>
      <c r="E526" s="24"/>
      <c r="F526" s="24"/>
      <c r="G526" s="57"/>
      <c r="H526" s="36">
        <v>13.5</v>
      </c>
      <c r="I526" s="36"/>
      <c r="J526" s="36"/>
    </row>
    <row r="527" spans="1:10" ht="62.25" customHeight="1" x14ac:dyDescent="0.25">
      <c r="A527" s="71" t="s">
        <v>135</v>
      </c>
      <c r="B527" s="71"/>
      <c r="C527" s="71"/>
      <c r="D527" s="71"/>
      <c r="E527" s="71"/>
      <c r="F527" s="71"/>
      <c r="G527" s="71"/>
      <c r="H527" s="71"/>
      <c r="I527" s="71"/>
      <c r="J527" s="71"/>
    </row>
    <row r="528" spans="1:10" ht="69.75" customHeight="1" thickBot="1" x14ac:dyDescent="0.3">
      <c r="A528" s="72" t="s">
        <v>136</v>
      </c>
      <c r="B528" s="73"/>
      <c r="C528" s="73"/>
      <c r="D528" s="73"/>
      <c r="E528" s="73"/>
      <c r="F528" s="73"/>
      <c r="G528" s="73"/>
      <c r="H528" s="73"/>
      <c r="I528" s="73"/>
      <c r="J528" s="74"/>
    </row>
    <row r="529" spans="1:1" ht="15.75" x14ac:dyDescent="0.25">
      <c r="A529" s="2"/>
    </row>
    <row r="530" spans="1:1" ht="15.75" x14ac:dyDescent="0.25">
      <c r="A530" s="2"/>
    </row>
    <row r="531" spans="1:1" ht="15.75" x14ac:dyDescent="0.25">
      <c r="A531" s="2"/>
    </row>
    <row r="532" spans="1:1" ht="15.75" x14ac:dyDescent="0.25">
      <c r="A532" s="2"/>
    </row>
    <row r="533" spans="1:1" ht="15.75" x14ac:dyDescent="0.25">
      <c r="A533" s="2"/>
    </row>
    <row r="534" spans="1:1" ht="15.75" x14ac:dyDescent="0.25">
      <c r="A534" s="2"/>
    </row>
    <row r="535" spans="1:1" ht="15.75" x14ac:dyDescent="0.25">
      <c r="A535" s="2"/>
    </row>
    <row r="536" spans="1:1" ht="15.75" x14ac:dyDescent="0.25">
      <c r="A536" s="1"/>
    </row>
  </sheetData>
  <mergeCells count="389">
    <mergeCell ref="A288:A290"/>
    <mergeCell ref="B288:B290"/>
    <mergeCell ref="A499:A501"/>
    <mergeCell ref="B499:B501"/>
    <mergeCell ref="A524:A526"/>
    <mergeCell ref="B524:B526"/>
    <mergeCell ref="A1:J1"/>
    <mergeCell ref="A2:J2"/>
    <mergeCell ref="A3:J3"/>
    <mergeCell ref="A4:J4"/>
    <mergeCell ref="A5:J5"/>
    <mergeCell ref="D6:J6"/>
    <mergeCell ref="A23:A24"/>
    <mergeCell ref="B23:B24"/>
    <mergeCell ref="A17:A19"/>
    <mergeCell ref="B17:B19"/>
    <mergeCell ref="A20:A22"/>
    <mergeCell ref="B20:B22"/>
    <mergeCell ref="A9:J9"/>
    <mergeCell ref="A12:A13"/>
    <mergeCell ref="B12:B13"/>
    <mergeCell ref="C12:C13"/>
    <mergeCell ref="D12:J12"/>
    <mergeCell ref="A14:A16"/>
    <mergeCell ref="B14:B16"/>
    <mergeCell ref="A37:A39"/>
    <mergeCell ref="B37:B39"/>
    <mergeCell ref="A28:A30"/>
    <mergeCell ref="B28:B30"/>
    <mergeCell ref="A31:A33"/>
    <mergeCell ref="B31:B33"/>
    <mergeCell ref="A34:A36"/>
    <mergeCell ref="B34:B36"/>
    <mergeCell ref="A25:A27"/>
    <mergeCell ref="B25:B27"/>
    <mergeCell ref="A46:A48"/>
    <mergeCell ref="B46:B48"/>
    <mergeCell ref="A49:A51"/>
    <mergeCell ref="B49:B51"/>
    <mergeCell ref="A52:A54"/>
    <mergeCell ref="B52:B54"/>
    <mergeCell ref="A43:A45"/>
    <mergeCell ref="B43:B45"/>
    <mergeCell ref="A40:A42"/>
    <mergeCell ref="B40:B42"/>
    <mergeCell ref="A64:A66"/>
    <mergeCell ref="B64:B66"/>
    <mergeCell ref="A67:A69"/>
    <mergeCell ref="B67:B69"/>
    <mergeCell ref="A70:A72"/>
    <mergeCell ref="B70:B72"/>
    <mergeCell ref="A55:A57"/>
    <mergeCell ref="B55:B57"/>
    <mergeCell ref="A58:A60"/>
    <mergeCell ref="B58:B60"/>
    <mergeCell ref="A61:A63"/>
    <mergeCell ref="B61:B63"/>
    <mergeCell ref="A82:A84"/>
    <mergeCell ref="B82:B84"/>
    <mergeCell ref="A85:A87"/>
    <mergeCell ref="B85:B87"/>
    <mergeCell ref="A88:A90"/>
    <mergeCell ref="B88:B90"/>
    <mergeCell ref="A73:A75"/>
    <mergeCell ref="B73:B75"/>
    <mergeCell ref="A76:A78"/>
    <mergeCell ref="B76:B78"/>
    <mergeCell ref="A79:A81"/>
    <mergeCell ref="B79:B81"/>
    <mergeCell ref="A100:A102"/>
    <mergeCell ref="B100:B102"/>
    <mergeCell ref="A103:A105"/>
    <mergeCell ref="B103:B105"/>
    <mergeCell ref="A106:A108"/>
    <mergeCell ref="B106:B108"/>
    <mergeCell ref="A91:A93"/>
    <mergeCell ref="B91:B93"/>
    <mergeCell ref="A94:A96"/>
    <mergeCell ref="B94:B96"/>
    <mergeCell ref="A97:A99"/>
    <mergeCell ref="B97:B99"/>
    <mergeCell ref="A118:A120"/>
    <mergeCell ref="B118:B120"/>
    <mergeCell ref="A121:A123"/>
    <mergeCell ref="B121:B123"/>
    <mergeCell ref="A124:A126"/>
    <mergeCell ref="B124:B126"/>
    <mergeCell ref="A109:A111"/>
    <mergeCell ref="B109:B111"/>
    <mergeCell ref="A112:A114"/>
    <mergeCell ref="B112:B114"/>
    <mergeCell ref="A115:A117"/>
    <mergeCell ref="B115:B117"/>
    <mergeCell ref="A136:A138"/>
    <mergeCell ref="B136:B138"/>
    <mergeCell ref="A139:A141"/>
    <mergeCell ref="B139:B141"/>
    <mergeCell ref="A142:A144"/>
    <mergeCell ref="B142:B144"/>
    <mergeCell ref="A127:A129"/>
    <mergeCell ref="B127:B129"/>
    <mergeCell ref="A130:A132"/>
    <mergeCell ref="B130:B132"/>
    <mergeCell ref="A133:A135"/>
    <mergeCell ref="B133:B135"/>
    <mergeCell ref="A154:A156"/>
    <mergeCell ref="B154:B156"/>
    <mergeCell ref="A157:A159"/>
    <mergeCell ref="B157:B159"/>
    <mergeCell ref="A160:A163"/>
    <mergeCell ref="B160:B163"/>
    <mergeCell ref="A145:A147"/>
    <mergeCell ref="B145:B147"/>
    <mergeCell ref="A148:A150"/>
    <mergeCell ref="B148:B150"/>
    <mergeCell ref="A151:A153"/>
    <mergeCell ref="B151:B153"/>
    <mergeCell ref="I162:I163"/>
    <mergeCell ref="J162:J163"/>
    <mergeCell ref="A164:A166"/>
    <mergeCell ref="B164:B166"/>
    <mergeCell ref="A167:A169"/>
    <mergeCell ref="B167:B169"/>
    <mergeCell ref="C162:C163"/>
    <mergeCell ref="D162:D163"/>
    <mergeCell ref="E162:E163"/>
    <mergeCell ref="F162:F163"/>
    <mergeCell ref="G162:G163"/>
    <mergeCell ref="H162:H163"/>
    <mergeCell ref="H183:H184"/>
    <mergeCell ref="I183:I184"/>
    <mergeCell ref="J183:J184"/>
    <mergeCell ref="A179:A181"/>
    <mergeCell ref="B179:B181"/>
    <mergeCell ref="A182:A185"/>
    <mergeCell ref="B182:B185"/>
    <mergeCell ref="C183:C184"/>
    <mergeCell ref="A170:A172"/>
    <mergeCell ref="B170:B172"/>
    <mergeCell ref="A173:A175"/>
    <mergeCell ref="B173:B175"/>
    <mergeCell ref="A176:A178"/>
    <mergeCell ref="B176:B178"/>
    <mergeCell ref="A186:A188"/>
    <mergeCell ref="B186:B188"/>
    <mergeCell ref="A189:A191"/>
    <mergeCell ref="B189:B191"/>
    <mergeCell ref="A192:A194"/>
    <mergeCell ref="B192:B194"/>
    <mergeCell ref="E183:E184"/>
    <mergeCell ref="F183:F184"/>
    <mergeCell ref="G183:G184"/>
    <mergeCell ref="A204:A206"/>
    <mergeCell ref="B204:B206"/>
    <mergeCell ref="A207:A209"/>
    <mergeCell ref="B207:B209"/>
    <mergeCell ref="A210:A212"/>
    <mergeCell ref="B210:B212"/>
    <mergeCell ref="A195:A197"/>
    <mergeCell ref="B195:B197"/>
    <mergeCell ref="A198:A200"/>
    <mergeCell ref="B198:B200"/>
    <mergeCell ref="A201:A203"/>
    <mergeCell ref="B201:B203"/>
    <mergeCell ref="A222:A224"/>
    <mergeCell ref="B222:B224"/>
    <mergeCell ref="A225:A227"/>
    <mergeCell ref="B225:B227"/>
    <mergeCell ref="A213:A215"/>
    <mergeCell ref="B213:B215"/>
    <mergeCell ref="A216:A218"/>
    <mergeCell ref="B216:B218"/>
    <mergeCell ref="A219:A221"/>
    <mergeCell ref="B219:B221"/>
    <mergeCell ref="A237:A239"/>
    <mergeCell ref="B237:B239"/>
    <mergeCell ref="A240:A242"/>
    <mergeCell ref="B240:B242"/>
    <mergeCell ref="A243:A245"/>
    <mergeCell ref="B243:B245"/>
    <mergeCell ref="A228:A230"/>
    <mergeCell ref="B228:B230"/>
    <mergeCell ref="A231:A233"/>
    <mergeCell ref="B231:B233"/>
    <mergeCell ref="A234:A236"/>
    <mergeCell ref="B234:B236"/>
    <mergeCell ref="A255:A257"/>
    <mergeCell ref="B255:B257"/>
    <mergeCell ref="A258:A260"/>
    <mergeCell ref="B258:B260"/>
    <mergeCell ref="A261:A263"/>
    <mergeCell ref="B261:B263"/>
    <mergeCell ref="A246:A248"/>
    <mergeCell ref="B246:B248"/>
    <mergeCell ref="A249:A251"/>
    <mergeCell ref="B249:B251"/>
    <mergeCell ref="A252:A254"/>
    <mergeCell ref="B252:B254"/>
    <mergeCell ref="A302:A304"/>
    <mergeCell ref="B302:B304"/>
    <mergeCell ref="A299:A301"/>
    <mergeCell ref="B299:B301"/>
    <mergeCell ref="A292:A294"/>
    <mergeCell ref="B292:B294"/>
    <mergeCell ref="A295:A297"/>
    <mergeCell ref="B295:B297"/>
    <mergeCell ref="A264:A266"/>
    <mergeCell ref="B264:B266"/>
    <mergeCell ref="A267:A269"/>
    <mergeCell ref="B267:B269"/>
    <mergeCell ref="A270:A272"/>
    <mergeCell ref="B270:B272"/>
    <mergeCell ref="A273:A275"/>
    <mergeCell ref="B273:B275"/>
    <mergeCell ref="A276:A278"/>
    <mergeCell ref="B276:B278"/>
    <mergeCell ref="A279:A281"/>
    <mergeCell ref="B279:B281"/>
    <mergeCell ref="A282:A284"/>
    <mergeCell ref="B282:B284"/>
    <mergeCell ref="A285:A287"/>
    <mergeCell ref="B285:B287"/>
    <mergeCell ref="I308:I309"/>
    <mergeCell ref="J308:J309"/>
    <mergeCell ref="A310:A312"/>
    <mergeCell ref="B310:B312"/>
    <mergeCell ref="A313:A315"/>
    <mergeCell ref="B313:B315"/>
    <mergeCell ref="C308:C309"/>
    <mergeCell ref="E308:E309"/>
    <mergeCell ref="F308:F309"/>
    <mergeCell ref="G308:G309"/>
    <mergeCell ref="H308:H309"/>
    <mergeCell ref="A306:A309"/>
    <mergeCell ref="B306:B309"/>
    <mergeCell ref="A331:A333"/>
    <mergeCell ref="B331:B333"/>
    <mergeCell ref="A328:A330"/>
    <mergeCell ref="B328:B330"/>
    <mergeCell ref="A325:A327"/>
    <mergeCell ref="B325:B327"/>
    <mergeCell ref="A322:A324"/>
    <mergeCell ref="B322:B324"/>
    <mergeCell ref="A316:A318"/>
    <mergeCell ref="B316:B318"/>
    <mergeCell ref="A319:A321"/>
    <mergeCell ref="B319:B321"/>
    <mergeCell ref="A349:A351"/>
    <mergeCell ref="B349:B351"/>
    <mergeCell ref="A346:A348"/>
    <mergeCell ref="B346:B348"/>
    <mergeCell ref="A343:A345"/>
    <mergeCell ref="B343:B345"/>
    <mergeCell ref="A340:A342"/>
    <mergeCell ref="B340:B342"/>
    <mergeCell ref="A334:A336"/>
    <mergeCell ref="B334:B336"/>
    <mergeCell ref="A337:A339"/>
    <mergeCell ref="B337:B339"/>
    <mergeCell ref="A361:A362"/>
    <mergeCell ref="B361:B362"/>
    <mergeCell ref="A359:A360"/>
    <mergeCell ref="B359:B360"/>
    <mergeCell ref="A357:A358"/>
    <mergeCell ref="B357:B358"/>
    <mergeCell ref="A355:A356"/>
    <mergeCell ref="B355:B356"/>
    <mergeCell ref="A353:A354"/>
    <mergeCell ref="B353:B354"/>
    <mergeCell ref="A373:A374"/>
    <mergeCell ref="B373:B374"/>
    <mergeCell ref="A371:A372"/>
    <mergeCell ref="B371:B372"/>
    <mergeCell ref="A369:A370"/>
    <mergeCell ref="B369:B370"/>
    <mergeCell ref="A367:A368"/>
    <mergeCell ref="B367:B368"/>
    <mergeCell ref="A363:A364"/>
    <mergeCell ref="B363:B364"/>
    <mergeCell ref="A365:A366"/>
    <mergeCell ref="B365:B366"/>
    <mergeCell ref="A383:A384"/>
    <mergeCell ref="B383:B384"/>
    <mergeCell ref="A381:A382"/>
    <mergeCell ref="B381:B382"/>
    <mergeCell ref="A379:A380"/>
    <mergeCell ref="B379:B380"/>
    <mergeCell ref="A377:A378"/>
    <mergeCell ref="B377:B378"/>
    <mergeCell ref="A375:A376"/>
    <mergeCell ref="B375:B376"/>
    <mergeCell ref="A393:A394"/>
    <mergeCell ref="B393:B394"/>
    <mergeCell ref="A391:A392"/>
    <mergeCell ref="B391:B392"/>
    <mergeCell ref="A389:A390"/>
    <mergeCell ref="B389:B390"/>
    <mergeCell ref="A387:A388"/>
    <mergeCell ref="B387:B388"/>
    <mergeCell ref="A385:A386"/>
    <mergeCell ref="B385:B386"/>
    <mergeCell ref="A403:A404"/>
    <mergeCell ref="B403:B404"/>
    <mergeCell ref="A401:A402"/>
    <mergeCell ref="B401:B402"/>
    <mergeCell ref="A399:A400"/>
    <mergeCell ref="B399:B400"/>
    <mergeCell ref="A397:A398"/>
    <mergeCell ref="B397:B398"/>
    <mergeCell ref="A395:A396"/>
    <mergeCell ref="B395:B396"/>
    <mergeCell ref="A417:A419"/>
    <mergeCell ref="B417:B419"/>
    <mergeCell ref="A414:A416"/>
    <mergeCell ref="B414:B416"/>
    <mergeCell ref="A411:A413"/>
    <mergeCell ref="B411:B413"/>
    <mergeCell ref="A408:A410"/>
    <mergeCell ref="B408:B410"/>
    <mergeCell ref="A405:A406"/>
    <mergeCell ref="B405:B406"/>
    <mergeCell ref="A432:A434"/>
    <mergeCell ref="B432:B434"/>
    <mergeCell ref="A429:A431"/>
    <mergeCell ref="B429:B431"/>
    <mergeCell ref="A426:A428"/>
    <mergeCell ref="B426:B428"/>
    <mergeCell ref="A423:A425"/>
    <mergeCell ref="B423:B425"/>
    <mergeCell ref="A420:A422"/>
    <mergeCell ref="B420:B422"/>
    <mergeCell ref="A447:A449"/>
    <mergeCell ref="B447:B449"/>
    <mergeCell ref="A444:A446"/>
    <mergeCell ref="B444:B446"/>
    <mergeCell ref="A441:A443"/>
    <mergeCell ref="B441:B443"/>
    <mergeCell ref="A438:A440"/>
    <mergeCell ref="B438:B440"/>
    <mergeCell ref="A435:A437"/>
    <mergeCell ref="B435:B437"/>
    <mergeCell ref="A462:A464"/>
    <mergeCell ref="B462:B464"/>
    <mergeCell ref="A459:A461"/>
    <mergeCell ref="B459:B461"/>
    <mergeCell ref="A456:A458"/>
    <mergeCell ref="B456:B458"/>
    <mergeCell ref="A453:A455"/>
    <mergeCell ref="B453:B455"/>
    <mergeCell ref="A450:A452"/>
    <mergeCell ref="B450:B452"/>
    <mergeCell ref="A477:A479"/>
    <mergeCell ref="B477:B479"/>
    <mergeCell ref="A474:A476"/>
    <mergeCell ref="B474:B476"/>
    <mergeCell ref="A471:A473"/>
    <mergeCell ref="B471:B473"/>
    <mergeCell ref="A468:A470"/>
    <mergeCell ref="B468:B470"/>
    <mergeCell ref="A465:A467"/>
    <mergeCell ref="B465:B467"/>
    <mergeCell ref="A486:A488"/>
    <mergeCell ref="B486:B488"/>
    <mergeCell ref="A489:A491"/>
    <mergeCell ref="B489:B491"/>
    <mergeCell ref="A493:A495"/>
    <mergeCell ref="B493:B495"/>
    <mergeCell ref="A483:A485"/>
    <mergeCell ref="B483:B485"/>
    <mergeCell ref="A480:A482"/>
    <mergeCell ref="B480:B482"/>
    <mergeCell ref="A512:A514"/>
    <mergeCell ref="B512:B514"/>
    <mergeCell ref="A515:A517"/>
    <mergeCell ref="B515:B517"/>
    <mergeCell ref="A527:J527"/>
    <mergeCell ref="A528:J528"/>
    <mergeCell ref="A509:A511"/>
    <mergeCell ref="B509:B511"/>
    <mergeCell ref="A496:A498"/>
    <mergeCell ref="B496:B498"/>
    <mergeCell ref="A503:A505"/>
    <mergeCell ref="B503:B505"/>
    <mergeCell ref="A506:A508"/>
    <mergeCell ref="B506:B508"/>
    <mergeCell ref="A518:A520"/>
    <mergeCell ref="B518:B520"/>
    <mergeCell ref="A521:A523"/>
    <mergeCell ref="B521:B523"/>
  </mergeCells>
  <pageMargins left="1.1811023622047245" right="0.59055118110236227" top="0.59055118110236227" bottom="0.59055118110236227" header="0.31496062992125984" footer="0.31496062992125984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6"/>
  <sheetViews>
    <sheetView topLeftCell="A25" workbookViewId="0">
      <selection activeCell="A34" sqref="A34:B36"/>
    </sheetView>
  </sheetViews>
  <sheetFormatPr defaultRowHeight="15" x14ac:dyDescent="0.25"/>
  <cols>
    <col min="1" max="1" width="30.85546875" style="59" customWidth="1"/>
    <col min="2" max="2" width="26.5703125" style="58" customWidth="1"/>
    <col min="3" max="3" width="19.5703125" customWidth="1"/>
    <col min="4" max="4" width="21.140625" customWidth="1"/>
    <col min="5" max="5" width="12.42578125" customWidth="1"/>
    <col min="6" max="6" width="12.28515625" customWidth="1"/>
    <col min="7" max="7" width="12.42578125" customWidth="1"/>
    <col min="8" max="8" width="12.5703125" customWidth="1"/>
    <col min="9" max="9" width="12.42578125" customWidth="1"/>
    <col min="10" max="10" width="12.5703125" customWidth="1"/>
  </cols>
  <sheetData>
    <row r="2" spans="1:10" ht="22.5" customHeight="1" x14ac:dyDescent="0.25">
      <c r="A2" s="79" t="s">
        <v>1</v>
      </c>
      <c r="B2" s="86" t="s">
        <v>2</v>
      </c>
      <c r="C2" s="86" t="s">
        <v>3</v>
      </c>
      <c r="D2" s="102" t="s">
        <v>4</v>
      </c>
      <c r="E2" s="102"/>
      <c r="F2" s="102"/>
      <c r="G2" s="102"/>
      <c r="H2" s="102"/>
      <c r="I2" s="102"/>
      <c r="J2" s="102"/>
    </row>
    <row r="3" spans="1:10" ht="56.25" customHeight="1" x14ac:dyDescent="0.25">
      <c r="A3" s="81"/>
      <c r="B3" s="86"/>
      <c r="C3" s="86"/>
      <c r="D3" s="33" t="s">
        <v>138</v>
      </c>
      <c r="E3" s="33">
        <v>2015</v>
      </c>
      <c r="F3" s="33">
        <v>2016</v>
      </c>
      <c r="G3" s="33">
        <v>2017</v>
      </c>
      <c r="H3" s="33">
        <v>2018</v>
      </c>
      <c r="I3" s="33">
        <v>2019</v>
      </c>
      <c r="J3" s="33">
        <v>2020</v>
      </c>
    </row>
    <row r="4" spans="1:10" ht="15.75" customHeight="1" x14ac:dyDescent="0.25">
      <c r="A4" s="112" t="s">
        <v>208</v>
      </c>
      <c r="B4" s="86" t="s">
        <v>69</v>
      </c>
      <c r="C4" s="32" t="s">
        <v>9</v>
      </c>
      <c r="D4" s="47">
        <v>85.9</v>
      </c>
      <c r="E4" s="47">
        <v>0</v>
      </c>
      <c r="F4" s="47">
        <v>0</v>
      </c>
      <c r="G4" s="47">
        <v>0</v>
      </c>
      <c r="H4" s="47">
        <v>85.9</v>
      </c>
      <c r="I4" s="47">
        <v>0</v>
      </c>
      <c r="J4" s="47">
        <v>0</v>
      </c>
    </row>
    <row r="5" spans="1:10" ht="31.5" x14ac:dyDescent="0.25">
      <c r="A5" s="112"/>
      <c r="B5" s="86"/>
      <c r="C5" s="32" t="s">
        <v>7</v>
      </c>
      <c r="D5" s="53">
        <v>85</v>
      </c>
      <c r="E5" s="47"/>
      <c r="F5" s="47"/>
      <c r="G5" s="47"/>
      <c r="H5" s="53">
        <v>85</v>
      </c>
      <c r="I5" s="46"/>
      <c r="J5" s="46"/>
    </row>
    <row r="6" spans="1:10" ht="31.5" x14ac:dyDescent="0.25">
      <c r="A6" s="112"/>
      <c r="B6" s="86"/>
      <c r="C6" s="32" t="s">
        <v>8</v>
      </c>
      <c r="D6" s="47">
        <v>0.9</v>
      </c>
      <c r="E6" s="47"/>
      <c r="F6" s="47"/>
      <c r="G6" s="47"/>
      <c r="H6" s="47">
        <v>0.9</v>
      </c>
      <c r="I6" s="46"/>
      <c r="J6" s="46"/>
    </row>
    <row r="7" spans="1:10" ht="15.75" x14ac:dyDescent="0.25">
      <c r="A7" s="112" t="s">
        <v>203</v>
      </c>
      <c r="B7" s="86" t="s">
        <v>69</v>
      </c>
      <c r="C7" s="32" t="s">
        <v>9</v>
      </c>
      <c r="D7" s="47">
        <v>58.3</v>
      </c>
      <c r="E7" s="47">
        <v>0</v>
      </c>
      <c r="F7" s="47">
        <v>0</v>
      </c>
      <c r="G7" s="47">
        <v>0</v>
      </c>
      <c r="H7" s="47">
        <v>58.3</v>
      </c>
      <c r="I7" s="47">
        <v>0</v>
      </c>
      <c r="J7" s="47">
        <v>0</v>
      </c>
    </row>
    <row r="8" spans="1:10" ht="31.5" x14ac:dyDescent="0.25">
      <c r="A8" s="112"/>
      <c r="B8" s="86"/>
      <c r="C8" s="32" t="s">
        <v>7</v>
      </c>
      <c r="D8" s="47">
        <v>57.7</v>
      </c>
      <c r="E8" s="47"/>
      <c r="F8" s="47"/>
      <c r="G8" s="47"/>
      <c r="H8" s="47">
        <v>57.7</v>
      </c>
      <c r="I8" s="46"/>
      <c r="J8" s="46"/>
    </row>
    <row r="9" spans="1:10" ht="31.5" x14ac:dyDescent="0.25">
      <c r="A9" s="112"/>
      <c r="B9" s="86"/>
      <c r="C9" s="32" t="s">
        <v>8</v>
      </c>
      <c r="D9" s="47">
        <v>0.6</v>
      </c>
      <c r="E9" s="47"/>
      <c r="F9" s="47"/>
      <c r="G9" s="47"/>
      <c r="H9" s="47">
        <v>0.6</v>
      </c>
      <c r="I9" s="46"/>
      <c r="J9" s="46"/>
    </row>
    <row r="10" spans="1:10" ht="15.75" x14ac:dyDescent="0.25">
      <c r="A10" s="112" t="s">
        <v>207</v>
      </c>
      <c r="B10" s="86" t="s">
        <v>69</v>
      </c>
      <c r="C10" s="32" t="s">
        <v>9</v>
      </c>
      <c r="D10" s="47">
        <v>10.5</v>
      </c>
      <c r="E10" s="47">
        <v>0</v>
      </c>
      <c r="F10" s="47">
        <v>0</v>
      </c>
      <c r="G10" s="47">
        <v>0</v>
      </c>
      <c r="H10" s="47">
        <v>10.5</v>
      </c>
      <c r="I10" s="47">
        <v>0</v>
      </c>
      <c r="J10" s="47">
        <v>0</v>
      </c>
    </row>
    <row r="11" spans="1:10" ht="31.5" x14ac:dyDescent="0.25">
      <c r="A11" s="112"/>
      <c r="B11" s="86"/>
      <c r="C11" s="32" t="s">
        <v>7</v>
      </c>
      <c r="D11" s="47">
        <v>10.4</v>
      </c>
      <c r="E11" s="47"/>
      <c r="F11" s="47"/>
      <c r="G11" s="47"/>
      <c r="H11" s="47">
        <v>10.4</v>
      </c>
      <c r="I11" s="46"/>
      <c r="J11" s="46"/>
    </row>
    <row r="12" spans="1:10" ht="31.5" x14ac:dyDescent="0.25">
      <c r="A12" s="112"/>
      <c r="B12" s="86"/>
      <c r="C12" s="32" t="s">
        <v>8</v>
      </c>
      <c r="D12" s="47">
        <v>0.1</v>
      </c>
      <c r="E12" s="47"/>
      <c r="F12" s="47"/>
      <c r="G12" s="47"/>
      <c r="H12" s="47">
        <v>0.1</v>
      </c>
      <c r="I12" s="46"/>
      <c r="J12" s="46"/>
    </row>
    <row r="13" spans="1:10" ht="15.75" x14ac:dyDescent="0.25">
      <c r="A13" s="112" t="s">
        <v>204</v>
      </c>
      <c r="B13" s="86" t="s">
        <v>69</v>
      </c>
      <c r="C13" s="32" t="s">
        <v>9</v>
      </c>
      <c r="D13" s="53">
        <v>190</v>
      </c>
      <c r="E13" s="47">
        <v>0</v>
      </c>
      <c r="F13" s="47">
        <v>0</v>
      </c>
      <c r="G13" s="47">
        <v>0</v>
      </c>
      <c r="H13" s="53">
        <v>190</v>
      </c>
      <c r="I13" s="47">
        <v>0</v>
      </c>
      <c r="J13" s="47">
        <v>0</v>
      </c>
    </row>
    <row r="14" spans="1:10" ht="31.5" x14ac:dyDescent="0.25">
      <c r="A14" s="112"/>
      <c r="B14" s="86"/>
      <c r="C14" s="32" t="s">
        <v>7</v>
      </c>
      <c r="D14" s="47">
        <v>188.1</v>
      </c>
      <c r="E14" s="47"/>
      <c r="F14" s="47"/>
      <c r="G14" s="47"/>
      <c r="H14" s="47">
        <v>188.1</v>
      </c>
      <c r="I14" s="46"/>
      <c r="J14" s="46"/>
    </row>
    <row r="15" spans="1:10" ht="31.5" x14ac:dyDescent="0.25">
      <c r="A15" s="112"/>
      <c r="B15" s="86"/>
      <c r="C15" s="32" t="s">
        <v>8</v>
      </c>
      <c r="D15" s="47">
        <v>1.9</v>
      </c>
      <c r="E15" s="47"/>
      <c r="F15" s="47"/>
      <c r="G15" s="47"/>
      <c r="H15" s="47">
        <v>1.9</v>
      </c>
      <c r="I15" s="46"/>
      <c r="J15" s="46"/>
    </row>
    <row r="16" spans="1:10" ht="15.75" x14ac:dyDescent="0.25">
      <c r="A16" s="112" t="s">
        <v>205</v>
      </c>
      <c r="B16" s="86" t="s">
        <v>69</v>
      </c>
      <c r="C16" s="32" t="s">
        <v>9</v>
      </c>
      <c r="D16" s="53">
        <v>190</v>
      </c>
      <c r="E16" s="47">
        <v>0</v>
      </c>
      <c r="F16" s="47">
        <v>0</v>
      </c>
      <c r="G16" s="47">
        <v>0</v>
      </c>
      <c r="H16" s="53">
        <v>190</v>
      </c>
      <c r="I16" s="47">
        <v>0</v>
      </c>
      <c r="J16" s="47">
        <v>0</v>
      </c>
    </row>
    <row r="17" spans="1:11" ht="31.5" x14ac:dyDescent="0.25">
      <c r="A17" s="112"/>
      <c r="B17" s="86"/>
      <c r="C17" s="32" t="s">
        <v>7</v>
      </c>
      <c r="D17" s="47">
        <v>188.1</v>
      </c>
      <c r="E17" s="47"/>
      <c r="F17" s="47"/>
      <c r="G17" s="47"/>
      <c r="H17" s="47">
        <v>188.1</v>
      </c>
      <c r="I17" s="46"/>
      <c r="J17" s="46"/>
    </row>
    <row r="18" spans="1:11" ht="31.5" x14ac:dyDescent="0.25">
      <c r="A18" s="112"/>
      <c r="B18" s="86"/>
      <c r="C18" s="32" t="s">
        <v>8</v>
      </c>
      <c r="D18" s="47">
        <v>1.9</v>
      </c>
      <c r="E18" s="47"/>
      <c r="F18" s="47"/>
      <c r="G18" s="47"/>
      <c r="H18" s="47">
        <v>1.9</v>
      </c>
      <c r="I18" s="46"/>
      <c r="J18" s="46"/>
    </row>
    <row r="19" spans="1:11" ht="15.75" x14ac:dyDescent="0.25">
      <c r="A19" s="112" t="s">
        <v>206</v>
      </c>
      <c r="B19" s="86" t="s">
        <v>69</v>
      </c>
      <c r="C19" s="32" t="s">
        <v>9</v>
      </c>
      <c r="D19" s="47">
        <v>40.1</v>
      </c>
      <c r="E19" s="47">
        <v>0</v>
      </c>
      <c r="F19" s="47">
        <v>0</v>
      </c>
      <c r="G19" s="47">
        <v>0</v>
      </c>
      <c r="H19" s="47">
        <v>40.1</v>
      </c>
      <c r="I19" s="47">
        <v>0</v>
      </c>
      <c r="J19" s="47">
        <v>0</v>
      </c>
    </row>
    <row r="20" spans="1:11" ht="31.5" x14ac:dyDescent="0.25">
      <c r="A20" s="112"/>
      <c r="B20" s="86"/>
      <c r="C20" s="32" t="s">
        <v>7</v>
      </c>
      <c r="D20" s="47">
        <v>21.7</v>
      </c>
      <c r="E20" s="47"/>
      <c r="F20" s="47"/>
      <c r="G20" s="47"/>
      <c r="H20" s="47">
        <v>21.7</v>
      </c>
      <c r="I20" s="46"/>
      <c r="J20" s="46"/>
    </row>
    <row r="21" spans="1:11" ht="31.5" x14ac:dyDescent="0.25">
      <c r="A21" s="112"/>
      <c r="B21" s="86"/>
      <c r="C21" s="32" t="s">
        <v>8</v>
      </c>
      <c r="D21" s="47">
        <v>18.399999999999999</v>
      </c>
      <c r="E21" s="47"/>
      <c r="F21" s="47"/>
      <c r="G21" s="47"/>
      <c r="H21" s="47">
        <v>18.399999999999999</v>
      </c>
      <c r="I21" s="46"/>
      <c r="J21" s="46"/>
    </row>
    <row r="22" spans="1:11" ht="15.75" x14ac:dyDescent="0.25">
      <c r="A22" s="113" t="s">
        <v>199</v>
      </c>
      <c r="B22" s="116" t="s">
        <v>195</v>
      </c>
      <c r="C22" s="48" t="s">
        <v>9</v>
      </c>
      <c r="D22" s="49">
        <f t="shared" ref="D22:D24" si="0">SUM(E22:J22)</f>
        <v>1083.8</v>
      </c>
      <c r="E22" s="50">
        <f>E23+E24</f>
        <v>0</v>
      </c>
      <c r="F22" s="50">
        <f t="shared" ref="F22:J22" si="1">F23+F24</f>
        <v>0</v>
      </c>
      <c r="G22" s="50">
        <f t="shared" si="1"/>
        <v>1083.8</v>
      </c>
      <c r="H22" s="50">
        <f t="shared" si="1"/>
        <v>0</v>
      </c>
      <c r="I22" s="50">
        <f t="shared" si="1"/>
        <v>0</v>
      </c>
      <c r="J22" s="50">
        <f t="shared" si="1"/>
        <v>0</v>
      </c>
    </row>
    <row r="23" spans="1:11" ht="31.5" x14ac:dyDescent="0.25">
      <c r="A23" s="114"/>
      <c r="B23" s="116"/>
      <c r="C23" s="48" t="s">
        <v>7</v>
      </c>
      <c r="D23" s="49">
        <f t="shared" si="0"/>
        <v>0</v>
      </c>
      <c r="E23" s="51"/>
      <c r="F23" s="51"/>
      <c r="G23" s="51"/>
      <c r="H23" s="49"/>
      <c r="I23" s="49"/>
      <c r="J23" s="49"/>
      <c r="K23" s="52" t="s">
        <v>200</v>
      </c>
    </row>
    <row r="24" spans="1:11" ht="46.5" customHeight="1" x14ac:dyDescent="0.25">
      <c r="A24" s="115"/>
      <c r="B24" s="116"/>
      <c r="C24" s="48" t="s">
        <v>8</v>
      </c>
      <c r="D24" s="49">
        <f t="shared" si="0"/>
        <v>1083.8</v>
      </c>
      <c r="E24" s="51"/>
      <c r="F24" s="51"/>
      <c r="G24" s="49">
        <v>1083.8</v>
      </c>
      <c r="H24" s="49"/>
      <c r="I24" s="49"/>
      <c r="J24" s="49"/>
    </row>
    <row r="25" spans="1:11" ht="15.75" x14ac:dyDescent="0.25">
      <c r="A25" s="112" t="s">
        <v>198</v>
      </c>
      <c r="B25" s="86" t="s">
        <v>160</v>
      </c>
      <c r="C25" s="32" t="s">
        <v>9</v>
      </c>
      <c r="D25" s="47">
        <v>480.2</v>
      </c>
      <c r="E25" s="47">
        <v>0</v>
      </c>
      <c r="F25" s="47">
        <v>0</v>
      </c>
      <c r="G25" s="47">
        <v>0</v>
      </c>
      <c r="H25" s="47">
        <v>480.2</v>
      </c>
      <c r="I25" s="47">
        <v>0</v>
      </c>
      <c r="J25" s="47">
        <v>0</v>
      </c>
    </row>
    <row r="26" spans="1:11" ht="31.5" x14ac:dyDescent="0.25">
      <c r="A26" s="112"/>
      <c r="B26" s="86"/>
      <c r="C26" s="32" t="s">
        <v>7</v>
      </c>
      <c r="D26" s="47">
        <v>475.4</v>
      </c>
      <c r="E26" s="47"/>
      <c r="F26" s="47"/>
      <c r="G26" s="47"/>
      <c r="H26" s="47">
        <v>475.4</v>
      </c>
      <c r="I26" s="46"/>
      <c r="J26" s="46"/>
    </row>
    <row r="27" spans="1:11" ht="31.5" x14ac:dyDescent="0.25">
      <c r="A27" s="112"/>
      <c r="B27" s="86"/>
      <c r="C27" s="32" t="s">
        <v>8</v>
      </c>
      <c r="D27" s="47">
        <v>4.8</v>
      </c>
      <c r="E27" s="47"/>
      <c r="F27" s="47"/>
      <c r="G27" s="47"/>
      <c r="H27" s="47">
        <v>4.8</v>
      </c>
      <c r="I27" s="46"/>
      <c r="J27" s="46"/>
    </row>
    <row r="28" spans="1:11" ht="15.75" x14ac:dyDescent="0.25">
      <c r="A28" s="66" t="s">
        <v>194</v>
      </c>
      <c r="B28" s="67" t="s">
        <v>195</v>
      </c>
      <c r="C28" s="32" t="s">
        <v>9</v>
      </c>
      <c r="D28" s="47">
        <v>521.70000000000005</v>
      </c>
      <c r="E28" s="45"/>
      <c r="F28" s="45"/>
      <c r="G28" s="45"/>
      <c r="H28" s="47">
        <v>521.70000000000005</v>
      </c>
      <c r="I28" s="45"/>
      <c r="J28" s="45"/>
    </row>
    <row r="29" spans="1:11" ht="31.5" x14ac:dyDescent="0.25">
      <c r="A29" s="66"/>
      <c r="B29" s="67"/>
      <c r="C29" s="32" t="s">
        <v>7</v>
      </c>
      <c r="D29" s="47">
        <v>516.5</v>
      </c>
      <c r="E29" s="45"/>
      <c r="F29" s="45"/>
      <c r="G29" s="45"/>
      <c r="H29" s="47">
        <v>516.5</v>
      </c>
      <c r="I29" s="45"/>
      <c r="J29" s="45"/>
    </row>
    <row r="30" spans="1:11" ht="31.5" x14ac:dyDescent="0.25">
      <c r="A30" s="66"/>
      <c r="B30" s="67"/>
      <c r="C30" s="32" t="s">
        <v>8</v>
      </c>
      <c r="D30" s="47">
        <v>5.2</v>
      </c>
      <c r="E30" s="45"/>
      <c r="F30" s="45"/>
      <c r="G30" s="45"/>
      <c r="H30" s="47">
        <v>5.2</v>
      </c>
      <c r="I30" s="45"/>
      <c r="J30" s="45"/>
    </row>
    <row r="31" spans="1:11" ht="15.75" customHeight="1" x14ac:dyDescent="0.25">
      <c r="A31" s="68" t="s">
        <v>201</v>
      </c>
      <c r="B31" s="86" t="s">
        <v>160</v>
      </c>
      <c r="C31" s="32" t="s">
        <v>9</v>
      </c>
      <c r="D31" s="53">
        <v>296</v>
      </c>
      <c r="E31" s="47">
        <v>0</v>
      </c>
      <c r="F31" s="47">
        <v>0</v>
      </c>
      <c r="G31" s="47">
        <v>0</v>
      </c>
      <c r="H31" s="53">
        <v>296</v>
      </c>
      <c r="I31" s="47">
        <v>0</v>
      </c>
      <c r="J31" s="47">
        <v>0</v>
      </c>
    </row>
    <row r="32" spans="1:11" ht="31.5" x14ac:dyDescent="0.25">
      <c r="A32" s="69"/>
      <c r="B32" s="86"/>
      <c r="C32" s="32" t="s">
        <v>7</v>
      </c>
      <c r="D32" s="53">
        <v>293</v>
      </c>
      <c r="E32" s="45"/>
      <c r="F32" s="45"/>
      <c r="G32" s="45"/>
      <c r="H32" s="53">
        <v>293</v>
      </c>
      <c r="I32" s="45"/>
      <c r="J32" s="45"/>
    </row>
    <row r="33" spans="1:10" ht="31.5" x14ac:dyDescent="0.25">
      <c r="A33" s="70"/>
      <c r="B33" s="86"/>
      <c r="C33" s="32" t="s">
        <v>8</v>
      </c>
      <c r="D33" s="53">
        <v>3</v>
      </c>
      <c r="E33" s="45"/>
      <c r="F33" s="45"/>
      <c r="G33" s="45"/>
      <c r="H33" s="53">
        <v>3</v>
      </c>
      <c r="I33" s="45"/>
      <c r="J33" s="45"/>
    </row>
    <row r="34" spans="1:10" ht="15.75" x14ac:dyDescent="0.25">
      <c r="A34" s="68" t="s">
        <v>202</v>
      </c>
      <c r="B34" s="67" t="s">
        <v>195</v>
      </c>
      <c r="C34" s="32" t="s">
        <v>9</v>
      </c>
      <c r="D34" s="53">
        <v>134.9</v>
      </c>
      <c r="E34" s="47">
        <v>0</v>
      </c>
      <c r="F34" s="47">
        <v>0</v>
      </c>
      <c r="G34" s="47">
        <v>0</v>
      </c>
      <c r="H34" s="53">
        <v>134.9</v>
      </c>
      <c r="I34" s="47">
        <v>0</v>
      </c>
      <c r="J34" s="47">
        <v>0</v>
      </c>
    </row>
    <row r="35" spans="1:10" ht="31.5" x14ac:dyDescent="0.25">
      <c r="A35" s="69"/>
      <c r="B35" s="67"/>
      <c r="C35" s="32" t="s">
        <v>7</v>
      </c>
      <c r="D35" s="53">
        <v>1332.4</v>
      </c>
      <c r="E35" s="45"/>
      <c r="F35" s="45"/>
      <c r="G35" s="45"/>
      <c r="H35" s="53">
        <v>1332.4</v>
      </c>
      <c r="I35" s="45"/>
      <c r="J35" s="45"/>
    </row>
    <row r="36" spans="1:10" ht="48.75" customHeight="1" x14ac:dyDescent="0.25">
      <c r="A36" s="70"/>
      <c r="B36" s="67"/>
      <c r="C36" s="32" t="s">
        <v>8</v>
      </c>
      <c r="D36" s="53">
        <v>13.5</v>
      </c>
      <c r="E36" s="45"/>
      <c r="F36" s="45"/>
      <c r="G36" s="45"/>
      <c r="H36" s="53">
        <v>13.5</v>
      </c>
      <c r="I36" s="45"/>
      <c r="J36" s="45"/>
    </row>
  </sheetData>
  <mergeCells count="26">
    <mergeCell ref="A34:A36"/>
    <mergeCell ref="B34:B36"/>
    <mergeCell ref="A4:A6"/>
    <mergeCell ref="B4:B6"/>
    <mergeCell ref="A7:A9"/>
    <mergeCell ref="B7:B9"/>
    <mergeCell ref="A10:A12"/>
    <mergeCell ref="B10:B12"/>
    <mergeCell ref="A13:A15"/>
    <mergeCell ref="B13:B15"/>
    <mergeCell ref="A28:A30"/>
    <mergeCell ref="B28:B30"/>
    <mergeCell ref="A22:A24"/>
    <mergeCell ref="B22:B24"/>
    <mergeCell ref="A31:A33"/>
    <mergeCell ref="B31:B33"/>
    <mergeCell ref="A2:A3"/>
    <mergeCell ref="B2:B3"/>
    <mergeCell ref="C2:C3"/>
    <mergeCell ref="D2:J2"/>
    <mergeCell ref="B25:B27"/>
    <mergeCell ref="A25:A27"/>
    <mergeCell ref="A16:A18"/>
    <mergeCell ref="B16:B18"/>
    <mergeCell ref="A19:A21"/>
    <mergeCell ref="B19:B21"/>
  </mergeCells>
  <pageMargins left="0.7" right="0.7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18</vt:lpstr>
      <vt:lpstr>Изменения в ДС</vt:lpstr>
      <vt:lpstr>'18'!Заголовки_для_печати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22-5</dc:creator>
  <cp:lastModifiedBy>Velton</cp:lastModifiedBy>
  <cp:lastPrinted>2019-01-10T05:10:07Z</cp:lastPrinted>
  <dcterms:created xsi:type="dcterms:W3CDTF">2016-12-08T05:52:31Z</dcterms:created>
  <dcterms:modified xsi:type="dcterms:W3CDTF">2019-01-10T06:07:24Z</dcterms:modified>
</cp:coreProperties>
</file>